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1640" tabRatio="938" activeTab="0"/>
  </bookViews>
  <sheets>
    <sheet name="Voting" sheetId="1" r:id="rId1"/>
    <sheet name="GP Day 1" sheetId="2" r:id="rId2"/>
    <sheet name="GP Day 2" sheetId="3" r:id="rId3"/>
    <sheet name="GP Day 3" sheetId="4" r:id="rId4"/>
    <sheet name="GP Day 4" sheetId="5" r:id="rId5"/>
    <sheet name="GP Day 5" sheetId="6" r:id="rId6"/>
  </sheets>
  <definedNames/>
  <calcPr fullCalcOnLoad="1"/>
</workbook>
</file>

<file path=xl/sharedStrings.xml><?xml version="1.0" encoding="utf-8"?>
<sst xmlns="http://schemas.openxmlformats.org/spreadsheetml/2006/main" count="1621" uniqueCount="263">
  <si>
    <t xml:space="preserve"> Voter #57</t>
  </si>
  <si>
    <t xml:space="preserve"> Voter #58</t>
  </si>
  <si>
    <t xml:space="preserve"> Voter #59</t>
  </si>
  <si>
    <t xml:space="preserve"> Voter #60</t>
  </si>
  <si>
    <t xml:space="preserve"> Voter #61</t>
  </si>
  <si>
    <t xml:space="preserve"> Voter #62</t>
  </si>
  <si>
    <t xml:space="preserve"> Voter #63</t>
  </si>
  <si>
    <t xml:space="preserve"> Voter #64</t>
  </si>
  <si>
    <t xml:space="preserve"> Voter #65</t>
  </si>
  <si>
    <t xml:space="preserve"> Voter #66</t>
  </si>
  <si>
    <t xml:space="preserve"> Voter #67</t>
  </si>
  <si>
    <t xml:space="preserve"> Voter #68</t>
  </si>
  <si>
    <t xml:space="preserve"> Voter #69</t>
  </si>
  <si>
    <t xml:space="preserve"> Voter #70</t>
  </si>
  <si>
    <t xml:space="preserve"> Voter #71</t>
  </si>
  <si>
    <t xml:space="preserve"> Voter #72</t>
  </si>
  <si>
    <t xml:space="preserve"> Voter #73</t>
  </si>
  <si>
    <t xml:space="preserve"> Voter #74</t>
  </si>
  <si>
    <t xml:space="preserve"> Voter #75</t>
  </si>
  <si>
    <t xml:space="preserve"> Voter #76</t>
  </si>
  <si>
    <t xml:space="preserve"> Voter #77</t>
  </si>
  <si>
    <t xml:space="preserve"> Voter #78</t>
  </si>
  <si>
    <t xml:space="preserve"> Voter #79</t>
  </si>
  <si>
    <t xml:space="preserve"> Voter #80</t>
  </si>
  <si>
    <t xml:space="preserve"> Voter #81</t>
  </si>
  <si>
    <t xml:space="preserve"> Voter #82</t>
  </si>
  <si>
    <t xml:space="preserve"> Voter #83</t>
  </si>
  <si>
    <t xml:space="preserve"> Voter #84</t>
  </si>
  <si>
    <t xml:space="preserve"> Voter #85</t>
  </si>
  <si>
    <t xml:space="preserve"> Voter #86</t>
  </si>
  <si>
    <t xml:space="preserve"> Voter #87</t>
  </si>
  <si>
    <t xml:space="preserve"> Voter #88</t>
  </si>
  <si>
    <t xml:space="preserve"> Voter #89</t>
  </si>
  <si>
    <t xml:space="preserve"> Voter #90</t>
  </si>
  <si>
    <t xml:space="preserve"> Voter #91</t>
  </si>
  <si>
    <t xml:space="preserve"> Voter #92</t>
  </si>
  <si>
    <t xml:space="preserve"> Voter #93</t>
  </si>
  <si>
    <t xml:space="preserve"> Voter #94</t>
  </si>
  <si>
    <t xml:space="preserve"> Voter #95</t>
  </si>
  <si>
    <t xml:space="preserve"> Voter #96</t>
  </si>
  <si>
    <t xml:space="preserve"> Voter #97</t>
  </si>
  <si>
    <t xml:space="preserve"> Voter #98</t>
  </si>
  <si>
    <t xml:space="preserve"> Voter #99</t>
  </si>
  <si>
    <t xml:space="preserve"> Voter #100</t>
  </si>
  <si>
    <t xml:space="preserve"> Voter #101</t>
  </si>
  <si>
    <t xml:space="preserve"> Voter #102</t>
  </si>
  <si>
    <t xml:space="preserve"> Voter #103</t>
  </si>
  <si>
    <t xml:space="preserve"> Voter #104</t>
  </si>
  <si>
    <t xml:space="preserve"> Voter #105</t>
  </si>
  <si>
    <t xml:space="preserve"> Voter #106</t>
  </si>
  <si>
    <t xml:space="preserve"> Voter #107</t>
  </si>
  <si>
    <t xml:space="preserve"> Voter #108</t>
  </si>
  <si>
    <t xml:space="preserve"> Voter #109</t>
  </si>
  <si>
    <t xml:space="preserve"> Voter #110</t>
  </si>
  <si>
    <t xml:space="preserve"> Voter #111</t>
  </si>
  <si>
    <t xml:space="preserve"> Voter #112</t>
  </si>
  <si>
    <t xml:space="preserve"> Voter #113</t>
  </si>
  <si>
    <t xml:space="preserve"> Voter #114</t>
  </si>
  <si>
    <t xml:space="preserve"> Voter #116</t>
  </si>
  <si>
    <t xml:space="preserve"> Voter #117</t>
  </si>
  <si>
    <t xml:space="preserve"> Voter #118</t>
  </si>
  <si>
    <t xml:space="preserve"> Voter #119</t>
  </si>
  <si>
    <t xml:space="preserve"> Voter #120</t>
  </si>
  <si>
    <t xml:space="preserve"> Voter #121</t>
  </si>
  <si>
    <t xml:space="preserve"> Voter #122</t>
  </si>
  <si>
    <t xml:space="preserve"> Voter #123</t>
  </si>
  <si>
    <t xml:space="preserve"> Voter #124</t>
  </si>
  <si>
    <t xml:space="preserve"> Voter #125</t>
  </si>
  <si>
    <t xml:space="preserve"> Voter #126</t>
  </si>
  <si>
    <t xml:space="preserve"> Voter #127</t>
  </si>
  <si>
    <t xml:space="preserve"> Voter #128</t>
  </si>
  <si>
    <t xml:space="preserve"> Voter #129</t>
  </si>
  <si>
    <t xml:space="preserve"> Voter #130</t>
  </si>
  <si>
    <t xml:space="preserve"> Voter #131</t>
  </si>
  <si>
    <t xml:space="preserve"> Voter #132</t>
  </si>
  <si>
    <t xml:space="preserve"> Voter #133</t>
  </si>
  <si>
    <t xml:space="preserve"> Voter #134</t>
  </si>
  <si>
    <t xml:space="preserve"> Voter #135</t>
  </si>
  <si>
    <t xml:space="preserve"> Voter #136</t>
  </si>
  <si>
    <t xml:space="preserve"> Voter #137</t>
  </si>
  <si>
    <t xml:space="preserve"> Voter #138</t>
  </si>
  <si>
    <t xml:space="preserve"> Voter #139</t>
  </si>
  <si>
    <t xml:space="preserve"> Voter #140</t>
  </si>
  <si>
    <t xml:space="preserve"> Voter #141</t>
  </si>
  <si>
    <t xml:space="preserve"> Voter #142</t>
  </si>
  <si>
    <t xml:space="preserve"> Voter #143</t>
  </si>
  <si>
    <t xml:space="preserve"> Voter #144</t>
  </si>
  <si>
    <t xml:space="preserve"> Voter #145</t>
  </si>
  <si>
    <t xml:space="preserve"> Voter #146</t>
  </si>
  <si>
    <t xml:space="preserve"> Voter #147</t>
  </si>
  <si>
    <t xml:space="preserve"> Voter #148</t>
  </si>
  <si>
    <t xml:space="preserve"> Voter #149</t>
  </si>
  <si>
    <t xml:space="preserve"> Voter #160</t>
  </si>
  <si>
    <t xml:space="preserve"> Voter #161</t>
  </si>
  <si>
    <t xml:space="preserve"> Voter #162</t>
  </si>
  <si>
    <t xml:space="preserve"> Voter #163</t>
  </si>
  <si>
    <t xml:space="preserve"> Voter #164</t>
  </si>
  <si>
    <t xml:space="preserve"> Voter #165</t>
  </si>
  <si>
    <t xml:space="preserve"> Voter #166</t>
  </si>
  <si>
    <t xml:space="preserve"> Voter #167</t>
  </si>
  <si>
    <t xml:space="preserve"> Voter #168</t>
  </si>
  <si>
    <t xml:space="preserve"> Voter #169</t>
  </si>
  <si>
    <t xml:space="preserve"> Voter #170</t>
  </si>
  <si>
    <t xml:space="preserve"> Voter #171</t>
  </si>
  <si>
    <t xml:space="preserve"> Voter #172</t>
  </si>
  <si>
    <t xml:space="preserve"> Voter #173</t>
  </si>
  <si>
    <t xml:space="preserve"> Voter #174</t>
  </si>
  <si>
    <t xml:space="preserve"> Voter #175</t>
  </si>
  <si>
    <t xml:space="preserve"> Voter #176</t>
  </si>
  <si>
    <t xml:space="preserve"> Voter #177</t>
  </si>
  <si>
    <t xml:space="preserve"> Voter #178</t>
  </si>
  <si>
    <t xml:space="preserve"> Voter #179</t>
  </si>
  <si>
    <t xml:space="preserve"> Voter #180</t>
  </si>
  <si>
    <t xml:space="preserve"> Voter #181</t>
  </si>
  <si>
    <t xml:space="preserve"> Voter #182</t>
  </si>
  <si>
    <t xml:space="preserve"> Voter #183</t>
  </si>
  <si>
    <t xml:space="preserve"> Voter #184</t>
  </si>
  <si>
    <t xml:space="preserve"> Voter #185</t>
  </si>
  <si>
    <t xml:space="preserve"> Voter #186</t>
  </si>
  <si>
    <t xml:space="preserve"> Voter #187</t>
  </si>
  <si>
    <t xml:space="preserve"> Voter #188</t>
  </si>
  <si>
    <t xml:space="preserve"> Voter #189</t>
  </si>
  <si>
    <t xml:space="preserve"> Voter #190</t>
  </si>
  <si>
    <t xml:space="preserve"> Voter #191</t>
  </si>
  <si>
    <t xml:space="preserve"> Voter #192</t>
  </si>
  <si>
    <t xml:space="preserve"> Voter #193</t>
  </si>
  <si>
    <t xml:space="preserve"> Voter #194</t>
  </si>
  <si>
    <t xml:space="preserve"> Voter #195</t>
  </si>
  <si>
    <t xml:space="preserve"> Voter #196</t>
  </si>
  <si>
    <t xml:space="preserve"> Voter #197</t>
  </si>
  <si>
    <t xml:space="preserve"> Voter #198</t>
  </si>
  <si>
    <t xml:space="preserve"> Voter #199</t>
  </si>
  <si>
    <t xml:space="preserve"> Voter #200</t>
  </si>
  <si>
    <t>Total Votes</t>
  </si>
  <si>
    <t>Total Pts</t>
  </si>
  <si>
    <t xml:space="preserve"> Voter #115</t>
  </si>
  <si>
    <t>%</t>
  </si>
  <si>
    <t>-</t>
  </si>
  <si>
    <t>First Place Votes</t>
  </si>
  <si>
    <t>Last Place Votes</t>
  </si>
  <si>
    <t xml:space="preserve"> Voter #150</t>
  </si>
  <si>
    <t xml:space="preserve"> Voter #151</t>
  </si>
  <si>
    <t xml:space="preserve"> Voter #152</t>
  </si>
  <si>
    <t xml:space="preserve"> Voter #153</t>
  </si>
  <si>
    <t xml:space="preserve"> Voter #154</t>
  </si>
  <si>
    <t xml:space="preserve"> Voter #155</t>
  </si>
  <si>
    <t xml:space="preserve"> Voter #156</t>
  </si>
  <si>
    <t xml:space="preserve"> Voter #157</t>
  </si>
  <si>
    <t xml:space="preserve"> Voter #158</t>
  </si>
  <si>
    <t xml:space="preserve"> Voter #159</t>
  </si>
  <si>
    <t>LHG</t>
  </si>
  <si>
    <t>Janus</t>
  </si>
  <si>
    <t>ExTha</t>
  </si>
  <si>
    <t>Xcarv</t>
  </si>
  <si>
    <t>tranny</t>
  </si>
  <si>
    <t>Repus</t>
  </si>
  <si>
    <t>Mana</t>
  </si>
  <si>
    <t>Ngamer</t>
  </si>
  <si>
    <t>raytan</t>
  </si>
  <si>
    <t>Wigs</t>
  </si>
  <si>
    <t>X_Dante_X</t>
  </si>
  <si>
    <t>yoblazer33</t>
  </si>
  <si>
    <t>War13104</t>
  </si>
  <si>
    <t>Ngamer64</t>
  </si>
  <si>
    <t>Dp</t>
  </si>
  <si>
    <t>War</t>
  </si>
  <si>
    <t>Dante</t>
  </si>
  <si>
    <t>Security</t>
  </si>
  <si>
    <t>Total Point Results</t>
  </si>
  <si>
    <t>Kleenex</t>
  </si>
  <si>
    <t>Wiggs</t>
  </si>
  <si>
    <t xml:space="preserve"> Voter #49</t>
  </si>
  <si>
    <t xml:space="preserve"> Voter #50</t>
  </si>
  <si>
    <t xml:space="preserve"> Voter #51</t>
  </si>
  <si>
    <t xml:space="preserve"> Voter #52</t>
  </si>
  <si>
    <t xml:space="preserve"> Voter #53</t>
  </si>
  <si>
    <t xml:space="preserve"> Voter #54</t>
  </si>
  <si>
    <t xml:space="preserve"> Voter #55</t>
  </si>
  <si>
    <t xml:space="preserve"> Voter #56</t>
  </si>
  <si>
    <t>tran</t>
  </si>
  <si>
    <t>Ed</t>
  </si>
  <si>
    <t>yo</t>
  </si>
  <si>
    <t>FFD</t>
  </si>
  <si>
    <t>transience</t>
  </si>
  <si>
    <t>Ed Bellis</t>
  </si>
  <si>
    <t>ExThaNemesis</t>
  </si>
  <si>
    <t>KleenexTissue50</t>
  </si>
  <si>
    <t>FFDragon</t>
  </si>
  <si>
    <t>DpOblivion</t>
  </si>
  <si>
    <t>---</t>
  </si>
  <si>
    <t>Percentage Ranking as a Group</t>
  </si>
  <si>
    <t>Golden Parcel Received</t>
  </si>
  <si>
    <t>points)</t>
  </si>
  <si>
    <t>Average Points Ranking</t>
  </si>
  <si>
    <t>Standard Deviation Ranking</t>
  </si>
  <si>
    <t>Percentage Ranking as a Group (WITHOUT Golden Parcel)</t>
  </si>
  <si>
    <t>Golden Parcel Given</t>
  </si>
  <si>
    <t>So The Total Point is...</t>
  </si>
  <si>
    <t>Total Point Results (WITHOUT Golden Parcel)</t>
  </si>
  <si>
    <t>expaniol</t>
  </si>
  <si>
    <t>Swift</t>
  </si>
  <si>
    <t>Vlado</t>
  </si>
  <si>
    <t>Giggs</t>
  </si>
  <si>
    <t>Steiner</t>
  </si>
  <si>
    <t>Lady Ashe</t>
  </si>
  <si>
    <t>neon</t>
  </si>
  <si>
    <t>Nee</t>
  </si>
  <si>
    <t>Pianist</t>
  </si>
  <si>
    <t>Inviso</t>
  </si>
  <si>
    <t>Tom</t>
  </si>
  <si>
    <t>ScorpionX3</t>
  </si>
  <si>
    <t>AKJ</t>
  </si>
  <si>
    <t>EC</t>
  </si>
  <si>
    <t>Cokes</t>
  </si>
  <si>
    <t>Yoblazer</t>
  </si>
  <si>
    <t>The Raven</t>
  </si>
  <si>
    <t>Raven</t>
  </si>
  <si>
    <t>Alec</t>
  </si>
  <si>
    <t>FD</t>
  </si>
  <si>
    <t>amy</t>
  </si>
  <si>
    <t>ESY</t>
  </si>
  <si>
    <t>Stingers</t>
  </si>
  <si>
    <t>Gr8CM</t>
  </si>
  <si>
    <t>kenrmcha</t>
  </si>
  <si>
    <t>Shaduln</t>
  </si>
  <si>
    <t>Revenus</t>
  </si>
  <si>
    <t>andy</t>
  </si>
  <si>
    <t>Samurai</t>
  </si>
  <si>
    <t>Gadds</t>
  </si>
  <si>
    <t>Walrus</t>
  </si>
  <si>
    <t>Luster</t>
  </si>
  <si>
    <t>How about in Percentage?</t>
  </si>
  <si>
    <t>Drakeryn</t>
  </si>
  <si>
    <t>th3l3fty</t>
  </si>
  <si>
    <t>iubaris</t>
  </si>
  <si>
    <t>satai</t>
  </si>
  <si>
    <t>ActJef</t>
  </si>
  <si>
    <t>Crono</t>
  </si>
  <si>
    <t>oloiver</t>
  </si>
  <si>
    <t>dkc</t>
  </si>
  <si>
    <t>gedgie</t>
  </si>
  <si>
    <t>ad00</t>
  </si>
  <si>
    <t>Mumei</t>
  </si>
  <si>
    <t>Sir Chris</t>
  </si>
  <si>
    <t>Stifled</t>
  </si>
  <si>
    <t>Lopen</t>
  </si>
  <si>
    <t>Not Dave</t>
  </si>
  <si>
    <t>Ayvuir</t>
  </si>
  <si>
    <t>Luis Sera</t>
  </si>
  <si>
    <t>hiko</t>
  </si>
  <si>
    <t>Redtooth</t>
  </si>
  <si>
    <t>Whit3</t>
  </si>
  <si>
    <t>Crimson</t>
  </si>
  <si>
    <t>yazzy</t>
  </si>
  <si>
    <t>Han</t>
  </si>
  <si>
    <t>Ulti</t>
  </si>
  <si>
    <t>Smurf</t>
  </si>
  <si>
    <t>swirldude</t>
  </si>
  <si>
    <t>Panda</t>
  </si>
  <si>
    <t>Kuge</t>
  </si>
  <si>
    <t>Palmer</t>
  </si>
  <si>
    <t>Spike</t>
  </si>
  <si>
    <t>LtM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</si>
</sst>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\(0.00%\)"/>
    <numFmt numFmtId="178" formatCode="\(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7" fillId="3" borderId="0" xfId="0" applyFont="1" applyFill="1" applyAlignment="1">
      <alignment/>
    </xf>
    <xf numFmtId="1" fontId="0" fillId="0" borderId="0" xfId="0" applyNumberFormat="1" applyAlignment="1">
      <alignment/>
    </xf>
    <xf numFmtId="0" fontId="5" fillId="4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10" fontId="0" fillId="0" borderId="0" xfId="0" applyNumberFormat="1" applyAlignment="1">
      <alignment/>
    </xf>
    <xf numFmtId="0" fontId="3" fillId="5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0" fontId="3" fillId="0" borderId="0" xfId="0" applyNumberFormat="1" applyFont="1" applyAlignment="1">
      <alignment/>
    </xf>
    <xf numFmtId="10" fontId="5" fillId="7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workbookViewId="0" topLeftCell="A1">
      <pane ySplit="1290" topLeftCell="BM5" activePane="bottomLeft" state="split"/>
      <selection pane="topLeft" activeCell="B1" sqref="B1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4.28125" style="0" customWidth="1"/>
    <col min="16" max="16" width="10.00390625" style="0" customWidth="1"/>
    <col min="17" max="17" width="1.57421875" style="0" bestFit="1" customWidth="1"/>
  </cols>
  <sheetData>
    <row r="1" spans="1:14" ht="12.75">
      <c r="A1" s="5" t="s">
        <v>134</v>
      </c>
      <c r="B1" s="17">
        <f aca="true" t="shared" si="0" ref="B1:K1">SUM(B5:B505)</f>
        <v>469</v>
      </c>
      <c r="C1" s="17">
        <f t="shared" si="0"/>
        <v>486</v>
      </c>
      <c r="D1" s="17">
        <f t="shared" si="0"/>
        <v>475</v>
      </c>
      <c r="E1" s="17">
        <f t="shared" si="0"/>
        <v>414</v>
      </c>
      <c r="F1" s="17">
        <f t="shared" si="0"/>
        <v>420</v>
      </c>
      <c r="G1" s="17">
        <f t="shared" si="0"/>
        <v>377</v>
      </c>
      <c r="H1" s="17">
        <f t="shared" si="0"/>
        <v>465</v>
      </c>
      <c r="I1" s="17">
        <f t="shared" si="0"/>
        <v>351</v>
      </c>
      <c r="J1" s="17">
        <f t="shared" si="0"/>
        <v>359</v>
      </c>
      <c r="K1" s="17">
        <f t="shared" si="0"/>
        <v>419</v>
      </c>
      <c r="N1" s="35" t="s">
        <v>167</v>
      </c>
    </row>
    <row r="2" spans="1:15" ht="12.75">
      <c r="A2" s="5" t="s">
        <v>136</v>
      </c>
      <c r="B2" s="31">
        <f>B1/(SUM($B$1:$K$1))</f>
        <v>0.11074380165289256</v>
      </c>
      <c r="C2" s="31">
        <f aca="true" t="shared" si="1" ref="C2:J2">C1/(SUM($B$1:$K$1))</f>
        <v>0.11475796930342384</v>
      </c>
      <c r="D2" s="31">
        <f t="shared" si="1"/>
        <v>0.11216056670602124</v>
      </c>
      <c r="E2" s="31">
        <f t="shared" si="1"/>
        <v>0.09775678866587957</v>
      </c>
      <c r="F2" s="31">
        <f t="shared" si="1"/>
        <v>0.09917355371900827</v>
      </c>
      <c r="G2" s="31">
        <f t="shared" si="1"/>
        <v>0.08902007083825265</v>
      </c>
      <c r="H2" s="31">
        <f t="shared" si="1"/>
        <v>0.10979929161747344</v>
      </c>
      <c r="I2" s="31">
        <f t="shared" si="1"/>
        <v>0.08288075560802834</v>
      </c>
      <c r="J2" s="31">
        <f t="shared" si="1"/>
        <v>0.0847697756788666</v>
      </c>
      <c r="K2" s="31">
        <f>K1/(SUM($B$1:$K$1))</f>
        <v>0.09893742621015349</v>
      </c>
      <c r="N2" s="36">
        <f>SUM(B1:K1)/B3</f>
        <v>55</v>
      </c>
      <c r="O2" s="30"/>
    </row>
    <row r="3" spans="1:14" ht="12.75">
      <c r="A3" s="6" t="s">
        <v>133</v>
      </c>
      <c r="B3" s="32">
        <f>COUNTA(B5:B505)</f>
        <v>77</v>
      </c>
      <c r="C3" s="32">
        <f aca="true" t="shared" si="2" ref="C3:K3">COUNTA(C5:C505)</f>
        <v>77</v>
      </c>
      <c r="D3" s="32">
        <f t="shared" si="2"/>
        <v>77</v>
      </c>
      <c r="E3" s="32">
        <f t="shared" si="2"/>
        <v>77</v>
      </c>
      <c r="F3" s="32">
        <f t="shared" si="2"/>
        <v>77</v>
      </c>
      <c r="G3" s="32">
        <f t="shared" si="2"/>
        <v>77</v>
      </c>
      <c r="H3" s="32">
        <f t="shared" si="2"/>
        <v>77</v>
      </c>
      <c r="I3" s="32">
        <f t="shared" si="2"/>
        <v>77</v>
      </c>
      <c r="J3" s="32">
        <f t="shared" si="2"/>
        <v>77</v>
      </c>
      <c r="K3" s="32">
        <f t="shared" si="2"/>
        <v>77</v>
      </c>
      <c r="N3">
        <f>SUM(L:L)/B3</f>
        <v>55</v>
      </c>
    </row>
    <row r="4" spans="1:11" ht="13.5" thickBot="1">
      <c r="A4" s="3"/>
      <c r="B4" s="19" t="s">
        <v>179</v>
      </c>
      <c r="C4" s="27" t="s">
        <v>180</v>
      </c>
      <c r="D4" s="26" t="s">
        <v>152</v>
      </c>
      <c r="E4" s="27" t="s">
        <v>169</v>
      </c>
      <c r="F4" s="26" t="s">
        <v>181</v>
      </c>
      <c r="G4" s="20" t="s">
        <v>165</v>
      </c>
      <c r="H4" s="18" t="s">
        <v>182</v>
      </c>
      <c r="I4" s="20" t="s">
        <v>166</v>
      </c>
      <c r="J4" s="18" t="s">
        <v>164</v>
      </c>
      <c r="K4" s="20" t="s">
        <v>157</v>
      </c>
    </row>
    <row r="5" spans="1:15" ht="12.75">
      <c r="A5" s="4" t="s">
        <v>155</v>
      </c>
      <c r="B5" s="7">
        <v>8</v>
      </c>
      <c r="C5" s="21">
        <v>9</v>
      </c>
      <c r="D5" s="10">
        <v>5</v>
      </c>
      <c r="E5" s="21">
        <v>10</v>
      </c>
      <c r="F5" s="10">
        <v>4</v>
      </c>
      <c r="G5" s="21">
        <v>2</v>
      </c>
      <c r="H5" s="10">
        <v>3</v>
      </c>
      <c r="I5" s="21">
        <v>6</v>
      </c>
      <c r="J5" s="10">
        <v>1</v>
      </c>
      <c r="K5" s="21">
        <v>7</v>
      </c>
      <c r="L5" s="15">
        <f aca="true" t="shared" si="3" ref="L5:L23">SUM(B5:K5)</f>
        <v>55</v>
      </c>
      <c r="M5" s="29"/>
      <c r="N5" s="14" t="s">
        <v>168</v>
      </c>
      <c r="O5" s="14"/>
    </row>
    <row r="6" spans="1:18" ht="12.75">
      <c r="A6" s="4" t="s">
        <v>170</v>
      </c>
      <c r="B6" s="8">
        <v>4</v>
      </c>
      <c r="C6" s="22">
        <v>2</v>
      </c>
      <c r="D6" s="11">
        <v>9</v>
      </c>
      <c r="E6" s="22">
        <v>1</v>
      </c>
      <c r="F6" s="11">
        <v>5</v>
      </c>
      <c r="G6" s="22">
        <v>8</v>
      </c>
      <c r="H6" s="11">
        <v>6</v>
      </c>
      <c r="I6" s="22">
        <v>7</v>
      </c>
      <c r="J6" s="11">
        <v>10</v>
      </c>
      <c r="K6" s="22">
        <v>3</v>
      </c>
      <c r="L6" s="15">
        <f t="shared" si="3"/>
        <v>55</v>
      </c>
      <c r="M6" s="29"/>
      <c r="N6" s="38">
        <f>P6/(P6+P7)</f>
        <v>0.4990566037735849</v>
      </c>
      <c r="P6" s="41">
        <f>$B$1+O34</f>
        <v>529</v>
      </c>
      <c r="Q6" t="s">
        <v>137</v>
      </c>
      <c r="R6" t="str">
        <f>$P$130</f>
        <v>transience</v>
      </c>
    </row>
    <row r="7" spans="1:18" ht="12.75">
      <c r="A7" s="4" t="s">
        <v>150</v>
      </c>
      <c r="B7" s="8">
        <v>2</v>
      </c>
      <c r="C7" s="22">
        <v>7</v>
      </c>
      <c r="D7" s="11">
        <v>6</v>
      </c>
      <c r="E7" s="22">
        <v>1</v>
      </c>
      <c r="F7" s="11">
        <v>9</v>
      </c>
      <c r="G7" s="22">
        <v>10</v>
      </c>
      <c r="H7" s="11">
        <v>3</v>
      </c>
      <c r="I7" s="22">
        <v>4</v>
      </c>
      <c r="J7" s="11">
        <v>5</v>
      </c>
      <c r="K7" s="22">
        <v>8</v>
      </c>
      <c r="L7" s="15">
        <f t="shared" si="3"/>
        <v>55</v>
      </c>
      <c r="M7" s="29"/>
      <c r="N7" s="38">
        <f>P7/(P7+P6)</f>
        <v>0.5009433962264151</v>
      </c>
      <c r="P7" s="41">
        <f>$C$1+O35</f>
        <v>531</v>
      </c>
      <c r="Q7" t="s">
        <v>137</v>
      </c>
      <c r="R7" t="str">
        <f>$P$131</f>
        <v>Ed Bellis</v>
      </c>
    </row>
    <row r="8" spans="1:18" ht="12.75">
      <c r="A8" s="4" t="s">
        <v>151</v>
      </c>
      <c r="B8" s="8">
        <v>9</v>
      </c>
      <c r="C8" s="22">
        <v>8</v>
      </c>
      <c r="D8" s="11">
        <v>3</v>
      </c>
      <c r="E8" s="22">
        <v>10</v>
      </c>
      <c r="F8" s="11">
        <v>1</v>
      </c>
      <c r="G8" s="22">
        <v>6</v>
      </c>
      <c r="H8" s="11">
        <v>7</v>
      </c>
      <c r="I8" s="22">
        <v>2</v>
      </c>
      <c r="J8" s="11">
        <v>5</v>
      </c>
      <c r="K8" s="22">
        <v>4</v>
      </c>
      <c r="L8" s="15">
        <f t="shared" si="3"/>
        <v>55</v>
      </c>
      <c r="M8" s="29"/>
      <c r="N8" s="38"/>
      <c r="P8" s="41"/>
      <c r="R8" s="37" t="s">
        <v>189</v>
      </c>
    </row>
    <row r="9" spans="1:18" ht="12.75">
      <c r="A9" s="4" t="s">
        <v>158</v>
      </c>
      <c r="B9" s="8">
        <v>9</v>
      </c>
      <c r="C9" s="22">
        <v>5</v>
      </c>
      <c r="D9" s="11">
        <v>7</v>
      </c>
      <c r="E9" s="22">
        <v>10</v>
      </c>
      <c r="F9" s="11">
        <v>3</v>
      </c>
      <c r="G9" s="22">
        <v>4</v>
      </c>
      <c r="H9" s="11">
        <v>8</v>
      </c>
      <c r="I9" s="22">
        <v>2</v>
      </c>
      <c r="J9" s="11">
        <v>1</v>
      </c>
      <c r="K9" s="22">
        <v>6</v>
      </c>
      <c r="L9" s="15">
        <f t="shared" si="3"/>
        <v>55</v>
      </c>
      <c r="M9" s="29"/>
      <c r="N9" s="38">
        <f>P9/(P9+P10)</f>
        <v>0.5134189031505251</v>
      </c>
      <c r="P9" s="41">
        <f>$D$1+O36</f>
        <v>880</v>
      </c>
      <c r="Q9" t="s">
        <v>137</v>
      </c>
      <c r="R9" t="str">
        <f>$P$132</f>
        <v>ExThaNemesis</v>
      </c>
    </row>
    <row r="10" spans="1:18" ht="12.75">
      <c r="A10" s="4" t="s">
        <v>156</v>
      </c>
      <c r="B10" s="8">
        <v>3</v>
      </c>
      <c r="C10" s="22">
        <v>10</v>
      </c>
      <c r="D10" s="11">
        <v>9</v>
      </c>
      <c r="E10" s="22">
        <v>4</v>
      </c>
      <c r="F10" s="11">
        <v>5</v>
      </c>
      <c r="G10" s="22">
        <v>2</v>
      </c>
      <c r="H10" s="11">
        <v>6</v>
      </c>
      <c r="I10" s="22">
        <v>1</v>
      </c>
      <c r="J10" s="11">
        <v>7</v>
      </c>
      <c r="K10" s="22">
        <v>8</v>
      </c>
      <c r="L10" s="15">
        <f t="shared" si="3"/>
        <v>55</v>
      </c>
      <c r="M10" s="29"/>
      <c r="N10" s="38">
        <f>P10/(P10+P9)</f>
        <v>0.4865810968494749</v>
      </c>
      <c r="P10" s="41">
        <f>$E$1+O37</f>
        <v>834</v>
      </c>
      <c r="Q10" t="s">
        <v>137</v>
      </c>
      <c r="R10" t="str">
        <f>$P$133</f>
        <v>KleenexTissue50</v>
      </c>
    </row>
    <row r="11" spans="1:18" ht="12.75">
      <c r="A11" s="4" t="s">
        <v>199</v>
      </c>
      <c r="B11" s="8">
        <v>10</v>
      </c>
      <c r="C11" s="22">
        <v>2</v>
      </c>
      <c r="D11" s="11">
        <v>1</v>
      </c>
      <c r="E11" s="22">
        <v>8</v>
      </c>
      <c r="F11" s="11">
        <v>9</v>
      </c>
      <c r="G11" s="22">
        <v>3</v>
      </c>
      <c r="H11" s="11">
        <v>7</v>
      </c>
      <c r="I11" s="22">
        <v>5</v>
      </c>
      <c r="J11" s="11">
        <v>4</v>
      </c>
      <c r="K11" s="22">
        <v>6</v>
      </c>
      <c r="L11" s="15">
        <f t="shared" si="3"/>
        <v>55</v>
      </c>
      <c r="M11" s="29"/>
      <c r="N11" s="38"/>
      <c r="P11" s="41"/>
      <c r="R11" s="37" t="s">
        <v>189</v>
      </c>
    </row>
    <row r="12" spans="1:18" ht="12.75">
      <c r="A12" s="4" t="s">
        <v>200</v>
      </c>
      <c r="B12" s="8">
        <v>3</v>
      </c>
      <c r="C12" s="22">
        <v>1</v>
      </c>
      <c r="D12" s="11">
        <v>10</v>
      </c>
      <c r="E12" s="22">
        <v>2</v>
      </c>
      <c r="F12" s="11">
        <v>7</v>
      </c>
      <c r="G12" s="22">
        <v>6</v>
      </c>
      <c r="H12" s="11">
        <v>8</v>
      </c>
      <c r="I12" s="22">
        <v>4</v>
      </c>
      <c r="J12" s="11">
        <v>9</v>
      </c>
      <c r="K12" s="22">
        <v>5</v>
      </c>
      <c r="L12" s="15">
        <f t="shared" si="3"/>
        <v>55</v>
      </c>
      <c r="M12" s="29"/>
      <c r="N12" s="38">
        <f>P12/(P12+P13)</f>
        <v>0.5266075388026608</v>
      </c>
      <c r="P12" s="41">
        <f>$F$1+O38</f>
        <v>475</v>
      </c>
      <c r="Q12" t="s">
        <v>137</v>
      </c>
      <c r="R12" t="str">
        <f>$P$134</f>
        <v>yoblazer33</v>
      </c>
    </row>
    <row r="13" spans="1:18" ht="12.75">
      <c r="A13" s="4" t="s">
        <v>201</v>
      </c>
      <c r="B13" s="8">
        <v>2</v>
      </c>
      <c r="C13" s="22">
        <v>7</v>
      </c>
      <c r="D13" s="11">
        <v>10</v>
      </c>
      <c r="E13" s="22">
        <v>1</v>
      </c>
      <c r="F13" s="11">
        <v>9</v>
      </c>
      <c r="G13" s="22">
        <v>3</v>
      </c>
      <c r="H13" s="11">
        <v>6</v>
      </c>
      <c r="I13" s="22">
        <v>4</v>
      </c>
      <c r="J13" s="11">
        <v>5</v>
      </c>
      <c r="K13" s="22">
        <v>8</v>
      </c>
      <c r="L13" s="15">
        <f t="shared" si="3"/>
        <v>55</v>
      </c>
      <c r="M13" s="29"/>
      <c r="N13" s="38">
        <f>P13/(P13+P12)</f>
        <v>0.47339246119733924</v>
      </c>
      <c r="P13" s="41">
        <f>$G$1+O39</f>
        <v>427</v>
      </c>
      <c r="Q13" t="s">
        <v>137</v>
      </c>
      <c r="R13" t="str">
        <f>$P$135</f>
        <v>War13104</v>
      </c>
    </row>
    <row r="14" spans="1:18" ht="12.75">
      <c r="A14" s="4" t="s">
        <v>203</v>
      </c>
      <c r="B14" s="8">
        <v>10</v>
      </c>
      <c r="C14" s="22">
        <v>7</v>
      </c>
      <c r="D14" s="11">
        <v>5</v>
      </c>
      <c r="E14" s="22">
        <v>8</v>
      </c>
      <c r="F14" s="11">
        <v>2</v>
      </c>
      <c r="G14" s="22">
        <v>1</v>
      </c>
      <c r="H14" s="11">
        <v>9</v>
      </c>
      <c r="I14" s="22">
        <v>4</v>
      </c>
      <c r="J14" s="11">
        <v>3</v>
      </c>
      <c r="K14" s="22">
        <v>6</v>
      </c>
      <c r="L14" s="15">
        <f t="shared" si="3"/>
        <v>55</v>
      </c>
      <c r="M14" s="29"/>
      <c r="N14" s="38"/>
      <c r="P14" s="41"/>
      <c r="R14" s="37" t="s">
        <v>189</v>
      </c>
    </row>
    <row r="15" spans="1:18" ht="12.75">
      <c r="A15" s="4" t="s">
        <v>202</v>
      </c>
      <c r="B15" s="8">
        <v>9</v>
      </c>
      <c r="C15" s="22">
        <v>8</v>
      </c>
      <c r="D15" s="11">
        <v>1</v>
      </c>
      <c r="E15" s="22">
        <v>10</v>
      </c>
      <c r="F15" s="11">
        <v>5</v>
      </c>
      <c r="G15" s="22">
        <v>3</v>
      </c>
      <c r="H15" s="11">
        <v>6</v>
      </c>
      <c r="I15" s="22">
        <v>4</v>
      </c>
      <c r="J15" s="11">
        <v>2</v>
      </c>
      <c r="K15" s="22">
        <v>7</v>
      </c>
      <c r="L15" s="15">
        <f t="shared" si="3"/>
        <v>55</v>
      </c>
      <c r="M15" s="29"/>
      <c r="N15" s="38">
        <f>P15/(P15+P16)</f>
        <v>0.5555555555555556</v>
      </c>
      <c r="P15" s="41">
        <f>$H$1+O40</f>
        <v>495</v>
      </c>
      <c r="Q15" t="s">
        <v>137</v>
      </c>
      <c r="R15" t="str">
        <f>$P$136</f>
        <v>FFDragon</v>
      </c>
    </row>
    <row r="16" spans="1:18" ht="12.75">
      <c r="A16" s="4" t="s">
        <v>166</v>
      </c>
      <c r="B16" s="8">
        <v>8</v>
      </c>
      <c r="C16" s="22">
        <v>9</v>
      </c>
      <c r="D16" s="11">
        <v>6</v>
      </c>
      <c r="E16" s="22">
        <v>7</v>
      </c>
      <c r="F16" s="11">
        <v>5</v>
      </c>
      <c r="G16" s="22">
        <v>4</v>
      </c>
      <c r="H16" s="11">
        <v>1</v>
      </c>
      <c r="I16" s="22">
        <v>10</v>
      </c>
      <c r="J16" s="11">
        <v>3</v>
      </c>
      <c r="K16" s="22">
        <v>2</v>
      </c>
      <c r="L16" s="15">
        <f t="shared" si="3"/>
        <v>55</v>
      </c>
      <c r="M16" s="29"/>
      <c r="N16" s="38">
        <f>P16/(P16+P15)</f>
        <v>0.4444444444444444</v>
      </c>
      <c r="P16" s="41">
        <f>$I$1+O41</f>
        <v>396</v>
      </c>
      <c r="Q16" t="s">
        <v>137</v>
      </c>
      <c r="R16" t="str">
        <f>$P$137</f>
        <v>X_Dante_X</v>
      </c>
    </row>
    <row r="17" spans="1:18" ht="12.75">
      <c r="A17" s="4" t="s">
        <v>205</v>
      </c>
      <c r="B17" s="8">
        <v>9</v>
      </c>
      <c r="C17" s="22">
        <v>10</v>
      </c>
      <c r="D17" s="11">
        <v>2</v>
      </c>
      <c r="E17" s="22">
        <v>6</v>
      </c>
      <c r="F17" s="11">
        <v>7</v>
      </c>
      <c r="G17" s="22">
        <v>1</v>
      </c>
      <c r="H17" s="11">
        <v>5</v>
      </c>
      <c r="I17" s="22">
        <v>4</v>
      </c>
      <c r="J17" s="11">
        <v>8</v>
      </c>
      <c r="K17" s="22">
        <v>3</v>
      </c>
      <c r="L17" s="15">
        <f t="shared" si="3"/>
        <v>55</v>
      </c>
      <c r="M17" s="29"/>
      <c r="N17" s="38"/>
      <c r="P17" s="41"/>
      <c r="R17" s="37" t="s">
        <v>189</v>
      </c>
    </row>
    <row r="18" spans="1:18" ht="12.75">
      <c r="A18" s="4" t="s">
        <v>207</v>
      </c>
      <c r="B18" s="8">
        <v>9</v>
      </c>
      <c r="C18" s="22">
        <v>10</v>
      </c>
      <c r="D18" s="11">
        <v>7</v>
      </c>
      <c r="E18" s="22">
        <v>1</v>
      </c>
      <c r="F18" s="11">
        <v>5</v>
      </c>
      <c r="G18" s="22">
        <v>6</v>
      </c>
      <c r="H18" s="11">
        <v>8</v>
      </c>
      <c r="I18" s="22">
        <v>3</v>
      </c>
      <c r="J18" s="11">
        <v>4</v>
      </c>
      <c r="K18" s="22">
        <v>2</v>
      </c>
      <c r="L18" s="15">
        <f t="shared" si="3"/>
        <v>55</v>
      </c>
      <c r="M18" s="29"/>
      <c r="N18" s="38">
        <f>P18/(P18+P19)</f>
        <v>0.4773413897280967</v>
      </c>
      <c r="P18" s="41">
        <f>$J$1+O42</f>
        <v>474</v>
      </c>
      <c r="Q18" t="s">
        <v>137</v>
      </c>
      <c r="R18" t="str">
        <f>$P$138</f>
        <v>DpOblivion</v>
      </c>
    </row>
    <row r="19" spans="1:18" ht="12.75">
      <c r="A19" s="4" t="s">
        <v>208</v>
      </c>
      <c r="B19" s="8">
        <v>6</v>
      </c>
      <c r="C19" s="22">
        <v>5</v>
      </c>
      <c r="D19" s="11">
        <v>8</v>
      </c>
      <c r="E19" s="22">
        <v>4</v>
      </c>
      <c r="F19" s="11">
        <v>10</v>
      </c>
      <c r="G19" s="22">
        <v>2</v>
      </c>
      <c r="H19" s="11">
        <v>9</v>
      </c>
      <c r="I19" s="22">
        <v>3</v>
      </c>
      <c r="J19" s="11">
        <v>7</v>
      </c>
      <c r="K19" s="22">
        <v>1</v>
      </c>
      <c r="L19" s="15">
        <f t="shared" si="3"/>
        <v>55</v>
      </c>
      <c r="M19" s="29"/>
      <c r="N19" s="38">
        <f>P19/(P19+P18)</f>
        <v>0.5226586102719033</v>
      </c>
      <c r="P19" s="41">
        <f>$K$1+O43</f>
        <v>519</v>
      </c>
      <c r="Q19" t="s">
        <v>137</v>
      </c>
      <c r="R19" t="str">
        <f>$P$139</f>
        <v>Ngamer64</v>
      </c>
    </row>
    <row r="20" spans="1:13" ht="12.75">
      <c r="A20" s="4" t="s">
        <v>209</v>
      </c>
      <c r="B20" s="8">
        <v>4</v>
      </c>
      <c r="C20" s="22">
        <v>7</v>
      </c>
      <c r="D20" s="11">
        <v>9</v>
      </c>
      <c r="E20" s="22">
        <v>2</v>
      </c>
      <c r="F20" s="11">
        <v>5</v>
      </c>
      <c r="G20" s="22">
        <v>6</v>
      </c>
      <c r="H20" s="11">
        <v>10</v>
      </c>
      <c r="I20" s="22">
        <v>3</v>
      </c>
      <c r="J20" s="11">
        <v>8</v>
      </c>
      <c r="K20" s="22">
        <v>1</v>
      </c>
      <c r="L20" s="15">
        <f t="shared" si="3"/>
        <v>55</v>
      </c>
      <c r="M20" s="29"/>
    </row>
    <row r="21" spans="1:14" ht="12.75">
      <c r="A21" s="4" t="s">
        <v>169</v>
      </c>
      <c r="B21" s="8">
        <v>9</v>
      </c>
      <c r="C21" s="22">
        <v>8</v>
      </c>
      <c r="D21" s="11">
        <v>1</v>
      </c>
      <c r="E21" s="22">
        <v>10</v>
      </c>
      <c r="F21" s="11">
        <v>5</v>
      </c>
      <c r="G21" s="22">
        <v>4</v>
      </c>
      <c r="H21" s="11">
        <v>7</v>
      </c>
      <c r="I21" s="22">
        <v>6</v>
      </c>
      <c r="J21" s="11">
        <v>2</v>
      </c>
      <c r="K21" s="22">
        <v>3</v>
      </c>
      <c r="L21" s="15">
        <f t="shared" si="3"/>
        <v>55</v>
      </c>
      <c r="M21" s="29"/>
      <c r="N21" s="14" t="s">
        <v>190</v>
      </c>
    </row>
    <row r="22" spans="1:16" ht="12.75">
      <c r="A22" s="4" t="s">
        <v>212</v>
      </c>
      <c r="B22" s="8">
        <v>10</v>
      </c>
      <c r="C22" s="22">
        <v>9</v>
      </c>
      <c r="D22" s="11">
        <v>2</v>
      </c>
      <c r="E22" s="22">
        <v>6</v>
      </c>
      <c r="F22" s="11">
        <v>8</v>
      </c>
      <c r="G22" s="22">
        <v>1</v>
      </c>
      <c r="H22" s="11">
        <v>4</v>
      </c>
      <c r="I22" s="22">
        <v>7</v>
      </c>
      <c r="J22" s="11">
        <v>3</v>
      </c>
      <c r="K22" s="22">
        <v>5</v>
      </c>
      <c r="L22" s="15">
        <f t="shared" si="3"/>
        <v>55</v>
      </c>
      <c r="M22" s="29"/>
      <c r="N22" s="25">
        <f>$P6/(SUM($P$6:$P$19))</f>
        <v>0.09514388489208633</v>
      </c>
      <c r="O22" t="s">
        <v>137</v>
      </c>
      <c r="P22" t="str">
        <f>$P$130</f>
        <v>transience</v>
      </c>
    </row>
    <row r="23" spans="1:16" ht="12.75">
      <c r="A23" s="4" t="s">
        <v>213</v>
      </c>
      <c r="B23" s="8">
        <v>9</v>
      </c>
      <c r="C23" s="22">
        <v>7</v>
      </c>
      <c r="D23" s="11">
        <v>2</v>
      </c>
      <c r="E23" s="22">
        <v>10</v>
      </c>
      <c r="F23" s="11">
        <v>6</v>
      </c>
      <c r="G23" s="22">
        <v>1</v>
      </c>
      <c r="H23" s="11">
        <v>5</v>
      </c>
      <c r="I23" s="22">
        <v>4</v>
      </c>
      <c r="J23" s="11">
        <v>3</v>
      </c>
      <c r="K23" s="22">
        <v>8</v>
      </c>
      <c r="L23" s="15">
        <f t="shared" si="3"/>
        <v>55</v>
      </c>
      <c r="M23" s="29"/>
      <c r="N23" s="25">
        <f>$P7/(SUM($P$6:$P$19))</f>
        <v>0.09550359712230216</v>
      </c>
      <c r="O23" t="s">
        <v>137</v>
      </c>
      <c r="P23" t="str">
        <f>$P$131</f>
        <v>Ed Bellis</v>
      </c>
    </row>
    <row r="24" spans="1:16" ht="12.75">
      <c r="A24" s="4" t="s">
        <v>152</v>
      </c>
      <c r="B24" s="8">
        <v>2</v>
      </c>
      <c r="C24" s="22">
        <v>3</v>
      </c>
      <c r="D24" s="11">
        <v>10</v>
      </c>
      <c r="E24" s="22">
        <v>1</v>
      </c>
      <c r="F24" s="11">
        <v>7</v>
      </c>
      <c r="G24" s="22">
        <v>9</v>
      </c>
      <c r="H24" s="11">
        <v>8</v>
      </c>
      <c r="I24" s="22">
        <v>4</v>
      </c>
      <c r="J24" s="11">
        <v>6</v>
      </c>
      <c r="K24" s="22">
        <v>5</v>
      </c>
      <c r="L24" s="15">
        <f aca="true" t="shared" si="4" ref="L24:L55">SUM(B24:K24)</f>
        <v>55</v>
      </c>
      <c r="M24" s="29"/>
      <c r="N24" s="25">
        <f>$P9/(SUM($P$6:$P$19))</f>
        <v>0.15827338129496402</v>
      </c>
      <c r="O24" t="s">
        <v>137</v>
      </c>
      <c r="P24" t="str">
        <f>$P$132</f>
        <v>ExThaNemesis</v>
      </c>
    </row>
    <row r="25" spans="1:16" ht="12.75">
      <c r="A25" s="4" t="s">
        <v>215</v>
      </c>
      <c r="B25" s="8">
        <v>5</v>
      </c>
      <c r="C25" s="22">
        <v>4</v>
      </c>
      <c r="D25" s="11">
        <v>10</v>
      </c>
      <c r="E25" s="22">
        <v>1</v>
      </c>
      <c r="F25" s="11">
        <v>7</v>
      </c>
      <c r="G25" s="22">
        <v>6</v>
      </c>
      <c r="H25" s="11">
        <v>8</v>
      </c>
      <c r="I25" s="22">
        <v>2</v>
      </c>
      <c r="J25" s="11">
        <v>9</v>
      </c>
      <c r="K25" s="22">
        <v>3</v>
      </c>
      <c r="L25" s="15">
        <f t="shared" si="4"/>
        <v>55</v>
      </c>
      <c r="M25" s="29"/>
      <c r="N25" s="25">
        <f>$P10/(SUM($P$6:$P$19))</f>
        <v>0.15</v>
      </c>
      <c r="O25" t="s">
        <v>137</v>
      </c>
      <c r="P25" t="str">
        <f>$P$133</f>
        <v>KleenexTissue50</v>
      </c>
    </row>
    <row r="26" spans="1:16" ht="12.75">
      <c r="A26" s="4" t="s">
        <v>217</v>
      </c>
      <c r="B26" s="8">
        <v>3</v>
      </c>
      <c r="C26" s="22">
        <v>7</v>
      </c>
      <c r="D26" s="11">
        <v>10</v>
      </c>
      <c r="E26" s="22">
        <v>4</v>
      </c>
      <c r="F26" s="11">
        <v>1</v>
      </c>
      <c r="G26" s="22">
        <v>8</v>
      </c>
      <c r="H26" s="11">
        <v>6</v>
      </c>
      <c r="I26" s="22">
        <v>5</v>
      </c>
      <c r="J26" s="11">
        <v>9</v>
      </c>
      <c r="K26" s="22">
        <v>2</v>
      </c>
      <c r="L26" s="15">
        <f t="shared" si="4"/>
        <v>55</v>
      </c>
      <c r="M26" s="29"/>
      <c r="N26" s="25">
        <f>$P12/(SUM($P$6:$P$19))</f>
        <v>0.08543165467625899</v>
      </c>
      <c r="O26" t="s">
        <v>137</v>
      </c>
      <c r="P26" t="str">
        <f>$P$134</f>
        <v>yoblazer33</v>
      </c>
    </row>
    <row r="27" spans="1:16" ht="12.75">
      <c r="A27" s="4" t="s">
        <v>165</v>
      </c>
      <c r="B27" s="8">
        <v>6</v>
      </c>
      <c r="C27" s="22">
        <v>5</v>
      </c>
      <c r="D27" s="11">
        <v>9</v>
      </c>
      <c r="E27" s="22">
        <v>4</v>
      </c>
      <c r="F27" s="11">
        <v>3</v>
      </c>
      <c r="G27" s="22">
        <v>10</v>
      </c>
      <c r="H27" s="11">
        <v>8</v>
      </c>
      <c r="I27" s="22">
        <v>7</v>
      </c>
      <c r="J27" s="11">
        <v>2</v>
      </c>
      <c r="K27" s="22">
        <v>1</v>
      </c>
      <c r="L27" s="15">
        <f t="shared" si="4"/>
        <v>55</v>
      </c>
      <c r="M27" s="29"/>
      <c r="N27" s="25">
        <f>$P13/(SUM($P$6:$P$19))</f>
        <v>0.07679856115107914</v>
      </c>
      <c r="O27" t="s">
        <v>137</v>
      </c>
      <c r="P27" t="str">
        <f>$P$135</f>
        <v>War13104</v>
      </c>
    </row>
    <row r="28" spans="1:16" ht="12.75">
      <c r="A28" s="4" t="s">
        <v>218</v>
      </c>
      <c r="B28" s="8">
        <v>2</v>
      </c>
      <c r="C28" s="22">
        <v>3</v>
      </c>
      <c r="D28" s="11">
        <v>8</v>
      </c>
      <c r="E28" s="22">
        <v>1</v>
      </c>
      <c r="F28" s="11">
        <v>7</v>
      </c>
      <c r="G28" s="22">
        <v>6</v>
      </c>
      <c r="H28" s="11">
        <v>10</v>
      </c>
      <c r="I28" s="22">
        <v>4</v>
      </c>
      <c r="J28" s="11">
        <v>9</v>
      </c>
      <c r="K28" s="22">
        <v>5</v>
      </c>
      <c r="L28" s="15">
        <f t="shared" si="4"/>
        <v>55</v>
      </c>
      <c r="M28" s="29"/>
      <c r="N28" s="25">
        <f>$P15/(SUM($P$6:$P$19))</f>
        <v>0.08902877697841727</v>
      </c>
      <c r="O28" t="s">
        <v>137</v>
      </c>
      <c r="P28" t="str">
        <f>$P$136</f>
        <v>FFDragon</v>
      </c>
    </row>
    <row r="29" spans="1:16" ht="12.75">
      <c r="A29" s="4" t="s">
        <v>219</v>
      </c>
      <c r="B29" s="8">
        <v>8</v>
      </c>
      <c r="C29" s="22">
        <v>6</v>
      </c>
      <c r="D29" s="11">
        <v>10</v>
      </c>
      <c r="E29" s="22">
        <v>9</v>
      </c>
      <c r="F29" s="11">
        <v>2</v>
      </c>
      <c r="G29" s="22">
        <v>3</v>
      </c>
      <c r="H29" s="11">
        <v>7</v>
      </c>
      <c r="I29" s="22">
        <v>4</v>
      </c>
      <c r="J29" s="11">
        <v>1</v>
      </c>
      <c r="K29" s="22">
        <v>5</v>
      </c>
      <c r="L29" s="15">
        <f t="shared" si="4"/>
        <v>55</v>
      </c>
      <c r="M29" s="29"/>
      <c r="N29" s="25">
        <f>$P16/(SUM($P$6:$P$19))</f>
        <v>0.07122302158273382</v>
      </c>
      <c r="O29" t="s">
        <v>137</v>
      </c>
      <c r="P29" t="str">
        <f>$P$137</f>
        <v>X_Dante_X</v>
      </c>
    </row>
    <row r="30" spans="1:16" ht="12.75">
      <c r="A30" s="4" t="s">
        <v>220</v>
      </c>
      <c r="B30" s="8">
        <v>9</v>
      </c>
      <c r="C30" s="22">
        <v>2</v>
      </c>
      <c r="D30" s="11">
        <v>1</v>
      </c>
      <c r="E30" s="22">
        <v>6</v>
      </c>
      <c r="F30" s="11">
        <v>7</v>
      </c>
      <c r="G30" s="22">
        <v>4</v>
      </c>
      <c r="H30" s="11">
        <v>8</v>
      </c>
      <c r="I30" s="22">
        <v>3</v>
      </c>
      <c r="J30" s="11">
        <v>5</v>
      </c>
      <c r="K30" s="22">
        <v>10</v>
      </c>
      <c r="L30" s="15">
        <f t="shared" si="4"/>
        <v>55</v>
      </c>
      <c r="M30" s="29"/>
      <c r="N30" s="25">
        <f>$P18/(SUM($P$6:$P$19))</f>
        <v>0.08525179856115107</v>
      </c>
      <c r="O30" t="s">
        <v>137</v>
      </c>
      <c r="P30" t="str">
        <f>$P$138</f>
        <v>DpOblivion</v>
      </c>
    </row>
    <row r="31" spans="1:16" ht="12.75">
      <c r="A31" s="4" t="s">
        <v>221</v>
      </c>
      <c r="B31" s="8">
        <v>2</v>
      </c>
      <c r="C31" s="22">
        <v>5</v>
      </c>
      <c r="D31" s="11">
        <v>8</v>
      </c>
      <c r="E31" s="22">
        <v>3</v>
      </c>
      <c r="F31" s="11">
        <v>1</v>
      </c>
      <c r="G31" s="22">
        <v>10</v>
      </c>
      <c r="H31" s="11">
        <v>6</v>
      </c>
      <c r="I31" s="22">
        <v>4</v>
      </c>
      <c r="J31" s="11">
        <v>7</v>
      </c>
      <c r="K31" s="22">
        <v>9</v>
      </c>
      <c r="L31" s="15">
        <f t="shared" si="4"/>
        <v>55</v>
      </c>
      <c r="M31" s="29"/>
      <c r="N31" s="25">
        <f>$P19/(SUM($P$6:$P$19))</f>
        <v>0.0933453237410072</v>
      </c>
      <c r="O31" t="s">
        <v>137</v>
      </c>
      <c r="P31" t="str">
        <f>$P$139</f>
        <v>Ngamer64</v>
      </c>
    </row>
    <row r="32" spans="1:13" ht="12.75">
      <c r="A32" s="4" t="s">
        <v>222</v>
      </c>
      <c r="B32" s="8">
        <v>7</v>
      </c>
      <c r="C32" s="22">
        <v>4</v>
      </c>
      <c r="D32" s="11">
        <v>10</v>
      </c>
      <c r="E32" s="22">
        <v>1</v>
      </c>
      <c r="F32" s="11">
        <v>5</v>
      </c>
      <c r="G32" s="22">
        <v>2</v>
      </c>
      <c r="H32" s="11">
        <v>9</v>
      </c>
      <c r="I32" s="22">
        <v>3</v>
      </c>
      <c r="J32" s="11">
        <v>8</v>
      </c>
      <c r="K32" s="22">
        <v>6</v>
      </c>
      <c r="L32" s="15">
        <f t="shared" si="4"/>
        <v>55</v>
      </c>
      <c r="M32" s="29"/>
    </row>
    <row r="33" spans="1:14" ht="12.75">
      <c r="A33" s="4" t="s">
        <v>223</v>
      </c>
      <c r="B33" s="8">
        <v>1</v>
      </c>
      <c r="C33" s="22">
        <v>10</v>
      </c>
      <c r="D33" s="11">
        <v>9</v>
      </c>
      <c r="E33" s="22">
        <v>2</v>
      </c>
      <c r="F33" s="11">
        <v>3</v>
      </c>
      <c r="G33" s="22">
        <v>8</v>
      </c>
      <c r="H33" s="11">
        <v>7</v>
      </c>
      <c r="I33" s="22">
        <v>6</v>
      </c>
      <c r="J33" s="11">
        <v>4</v>
      </c>
      <c r="K33" s="22">
        <v>5</v>
      </c>
      <c r="L33" s="15">
        <f t="shared" si="4"/>
        <v>55</v>
      </c>
      <c r="M33" s="29"/>
      <c r="N33" s="39" t="s">
        <v>191</v>
      </c>
    </row>
    <row r="34" spans="1:18" ht="12.75">
      <c r="A34" s="4" t="s">
        <v>224</v>
      </c>
      <c r="B34" s="8">
        <v>2</v>
      </c>
      <c r="C34" s="22">
        <v>1</v>
      </c>
      <c r="D34" s="11">
        <v>10</v>
      </c>
      <c r="E34" s="22">
        <v>6</v>
      </c>
      <c r="F34" s="11">
        <v>4</v>
      </c>
      <c r="G34" s="22">
        <v>9</v>
      </c>
      <c r="H34" s="11">
        <v>8</v>
      </c>
      <c r="I34" s="22">
        <v>7</v>
      </c>
      <c r="J34" s="11">
        <v>3</v>
      </c>
      <c r="K34" s="22">
        <v>5</v>
      </c>
      <c r="L34" s="15">
        <f t="shared" si="4"/>
        <v>55</v>
      </c>
      <c r="M34" s="29"/>
      <c r="N34" s="41">
        <f>'GP Day 1'!N15+'GP Day 2'!N15+'GP Day 3'!N11+'GP Day 4'!N12+'GP Day 5'!N9</f>
        <v>12</v>
      </c>
      <c r="O34" s="40">
        <f aca="true" t="shared" si="5" ref="O34:O43">N34*5</f>
        <v>60</v>
      </c>
      <c r="P34" t="s">
        <v>192</v>
      </c>
      <c r="Q34" t="s">
        <v>137</v>
      </c>
      <c r="R34" t="str">
        <f>$P$130</f>
        <v>transience</v>
      </c>
    </row>
    <row r="35" spans="1:18" ht="12.75">
      <c r="A35" s="4" t="s">
        <v>225</v>
      </c>
      <c r="B35" s="8">
        <v>4</v>
      </c>
      <c r="C35" s="22">
        <v>10</v>
      </c>
      <c r="D35" s="11">
        <v>6</v>
      </c>
      <c r="E35" s="22">
        <v>2</v>
      </c>
      <c r="F35" s="11">
        <v>5</v>
      </c>
      <c r="G35" s="22">
        <v>9</v>
      </c>
      <c r="H35" s="11">
        <v>8</v>
      </c>
      <c r="I35" s="22">
        <v>1</v>
      </c>
      <c r="J35" s="11">
        <v>7</v>
      </c>
      <c r="K35" s="22">
        <v>3</v>
      </c>
      <c r="L35" s="15">
        <f t="shared" si="4"/>
        <v>55</v>
      </c>
      <c r="M35" s="29"/>
      <c r="N35" s="41">
        <f>'GP Day 1'!N11+'GP Day 2'!N12+'GP Day 3'!N13+'GP Day 4'!N13+'GP Day 5'!N11</f>
        <v>9</v>
      </c>
      <c r="O35" s="40">
        <f t="shared" si="5"/>
        <v>45</v>
      </c>
      <c r="P35" t="s">
        <v>192</v>
      </c>
      <c r="Q35" t="s">
        <v>137</v>
      </c>
      <c r="R35" t="str">
        <f>$P$131</f>
        <v>Ed Bellis</v>
      </c>
    </row>
    <row r="36" spans="1:18" ht="12.75">
      <c r="A36" s="4" t="s">
        <v>226</v>
      </c>
      <c r="B36" s="8">
        <v>4</v>
      </c>
      <c r="C36" s="22">
        <v>6</v>
      </c>
      <c r="D36" s="11">
        <v>9</v>
      </c>
      <c r="E36" s="22">
        <v>2</v>
      </c>
      <c r="F36" s="11">
        <v>10</v>
      </c>
      <c r="G36" s="22">
        <v>5</v>
      </c>
      <c r="H36" s="11">
        <v>1</v>
      </c>
      <c r="I36" s="22">
        <v>8</v>
      </c>
      <c r="J36" s="11">
        <v>3</v>
      </c>
      <c r="K36" s="22">
        <v>7</v>
      </c>
      <c r="L36" s="15">
        <f t="shared" si="4"/>
        <v>55</v>
      </c>
      <c r="M36" s="29"/>
      <c r="N36" s="41">
        <f>'GP Day 1'!N7+'GP Day 2'!N7+'GP Day 3'!N7+'GP Day 4'!N7+'GP Day 5'!N6</f>
        <v>81</v>
      </c>
      <c r="O36" s="40">
        <f t="shared" si="5"/>
        <v>405</v>
      </c>
      <c r="P36" t="s">
        <v>192</v>
      </c>
      <c r="Q36" t="s">
        <v>137</v>
      </c>
      <c r="R36" t="str">
        <f>$P$132</f>
        <v>ExThaNemesis</v>
      </c>
    </row>
    <row r="37" spans="1:18" ht="12.75">
      <c r="A37" s="4" t="s">
        <v>227</v>
      </c>
      <c r="B37" s="8">
        <v>7</v>
      </c>
      <c r="C37" s="22">
        <v>3</v>
      </c>
      <c r="D37" s="11">
        <v>10</v>
      </c>
      <c r="E37" s="22">
        <v>4</v>
      </c>
      <c r="F37" s="11">
        <v>9</v>
      </c>
      <c r="G37" s="22">
        <v>1</v>
      </c>
      <c r="H37" s="11">
        <v>5</v>
      </c>
      <c r="I37" s="22">
        <v>2</v>
      </c>
      <c r="J37" s="11">
        <v>8</v>
      </c>
      <c r="K37" s="22">
        <v>6</v>
      </c>
      <c r="L37" s="15">
        <f t="shared" si="4"/>
        <v>55</v>
      </c>
      <c r="M37" s="29"/>
      <c r="N37" s="41">
        <f>'GP Day 1'!N6+'GP Day 2'!N6+'GP Day 3'!N6+'GP Day 4'!N6+'GP Day 5'!N7</f>
        <v>84</v>
      </c>
      <c r="O37" s="40">
        <f t="shared" si="5"/>
        <v>420</v>
      </c>
      <c r="P37" t="s">
        <v>192</v>
      </c>
      <c r="Q37" t="s">
        <v>137</v>
      </c>
      <c r="R37" t="str">
        <f>$P$133</f>
        <v>KleenexTissue50</v>
      </c>
    </row>
    <row r="38" spans="1:18" ht="12.75">
      <c r="A38" s="4" t="s">
        <v>228</v>
      </c>
      <c r="B38" s="8">
        <v>9</v>
      </c>
      <c r="C38" s="22">
        <v>7</v>
      </c>
      <c r="D38" s="11">
        <v>2</v>
      </c>
      <c r="E38" s="22">
        <v>8</v>
      </c>
      <c r="F38" s="11">
        <v>3</v>
      </c>
      <c r="G38" s="22">
        <v>1</v>
      </c>
      <c r="H38" s="11">
        <v>4</v>
      </c>
      <c r="I38" s="22">
        <v>6</v>
      </c>
      <c r="J38" s="11">
        <v>5</v>
      </c>
      <c r="K38" s="22">
        <v>10</v>
      </c>
      <c r="L38" s="15">
        <f t="shared" si="4"/>
        <v>55</v>
      </c>
      <c r="M38" s="29"/>
      <c r="N38" s="41">
        <f>'GP Day 1'!N14+'GP Day 2'!N8+'GP Day 3'!N12+'GP Day 4'!N9+'GP Day 5'!N15</f>
        <v>11</v>
      </c>
      <c r="O38" s="40">
        <f t="shared" si="5"/>
        <v>55</v>
      </c>
      <c r="P38" t="s">
        <v>192</v>
      </c>
      <c r="Q38" t="s">
        <v>137</v>
      </c>
      <c r="R38" t="str">
        <f>$P$134</f>
        <v>yoblazer33</v>
      </c>
    </row>
    <row r="39" spans="1:18" ht="12.75">
      <c r="A39" s="4" t="s">
        <v>229</v>
      </c>
      <c r="B39" s="8">
        <v>4</v>
      </c>
      <c r="C39" s="22">
        <v>8</v>
      </c>
      <c r="D39" s="11">
        <v>6</v>
      </c>
      <c r="E39" s="22">
        <v>5</v>
      </c>
      <c r="F39" s="11">
        <v>3</v>
      </c>
      <c r="G39" s="22">
        <v>7</v>
      </c>
      <c r="H39" s="11">
        <v>9</v>
      </c>
      <c r="I39" s="22">
        <v>2</v>
      </c>
      <c r="J39" s="11">
        <v>10</v>
      </c>
      <c r="K39" s="22">
        <v>1</v>
      </c>
      <c r="L39" s="15">
        <f t="shared" si="4"/>
        <v>55</v>
      </c>
      <c r="M39" s="29"/>
      <c r="N39" s="41">
        <f>'GP Day 1'!N12+'GP Day 2'!N9+'GP Day 3'!N15+'GP Day 4'!N10+'GP Day 5'!N14</f>
        <v>10</v>
      </c>
      <c r="O39" s="40">
        <f t="shared" si="5"/>
        <v>50</v>
      </c>
      <c r="P39" t="s">
        <v>192</v>
      </c>
      <c r="Q39" t="s">
        <v>137</v>
      </c>
      <c r="R39" t="str">
        <f>$P$135</f>
        <v>War13104</v>
      </c>
    </row>
    <row r="40" spans="1:18" ht="12.75">
      <c r="A40" s="4" t="s">
        <v>157</v>
      </c>
      <c r="B40" s="8">
        <v>9</v>
      </c>
      <c r="C40" s="22">
        <v>7</v>
      </c>
      <c r="D40" s="11">
        <v>3</v>
      </c>
      <c r="E40" s="22">
        <v>6</v>
      </c>
      <c r="F40" s="11">
        <v>8</v>
      </c>
      <c r="G40" s="22">
        <v>1</v>
      </c>
      <c r="H40" s="11">
        <v>4</v>
      </c>
      <c r="I40" s="22">
        <v>5</v>
      </c>
      <c r="J40" s="11">
        <v>2</v>
      </c>
      <c r="K40" s="22">
        <v>10</v>
      </c>
      <c r="L40" s="15">
        <f t="shared" si="4"/>
        <v>55</v>
      </c>
      <c r="M40" s="29"/>
      <c r="N40" s="41">
        <f>'GP Day 1'!N9+'GP Day 2'!N14+'GP Day 3'!N14+'GP Day 4'!N15+'GP Day 5'!N12</f>
        <v>6</v>
      </c>
      <c r="O40" s="40">
        <f t="shared" si="5"/>
        <v>30</v>
      </c>
      <c r="P40" t="s">
        <v>192</v>
      </c>
      <c r="Q40" t="s">
        <v>137</v>
      </c>
      <c r="R40" t="str">
        <f>$P$136</f>
        <v>FFDragon</v>
      </c>
    </row>
    <row r="41" spans="1:18" ht="12.75">
      <c r="A41" s="4" t="s">
        <v>164</v>
      </c>
      <c r="B41" s="8">
        <v>4</v>
      </c>
      <c r="C41" s="22">
        <v>7</v>
      </c>
      <c r="D41" s="11">
        <v>9</v>
      </c>
      <c r="E41" s="22">
        <v>5</v>
      </c>
      <c r="F41" s="11">
        <v>2</v>
      </c>
      <c r="G41" s="22">
        <v>8</v>
      </c>
      <c r="H41" s="11">
        <v>6</v>
      </c>
      <c r="I41" s="22">
        <v>1</v>
      </c>
      <c r="J41" s="11">
        <v>10</v>
      </c>
      <c r="K41" s="22">
        <v>3</v>
      </c>
      <c r="L41" s="15">
        <f t="shared" si="4"/>
        <v>55</v>
      </c>
      <c r="M41" s="29"/>
      <c r="N41" s="41">
        <f>'GP Day 1'!N10+'GP Day 2'!N13+'GP Day 3'!N10+'GP Day 4'!N14+'GP Day 5'!N13</f>
        <v>9</v>
      </c>
      <c r="O41" s="40">
        <f t="shared" si="5"/>
        <v>45</v>
      </c>
      <c r="P41" t="s">
        <v>192</v>
      </c>
      <c r="Q41" t="s">
        <v>137</v>
      </c>
      <c r="R41" t="str">
        <f>$P$137</f>
        <v>X_Dante_X</v>
      </c>
    </row>
    <row r="42" spans="1:18" ht="12.75">
      <c r="A42" s="4" t="s">
        <v>230</v>
      </c>
      <c r="B42" s="8">
        <v>7</v>
      </c>
      <c r="C42" s="22">
        <v>3</v>
      </c>
      <c r="D42" s="11">
        <v>9</v>
      </c>
      <c r="E42" s="22">
        <v>2</v>
      </c>
      <c r="F42" s="11">
        <v>6</v>
      </c>
      <c r="G42" s="22">
        <v>4</v>
      </c>
      <c r="H42" s="11">
        <v>8</v>
      </c>
      <c r="I42" s="22">
        <v>10</v>
      </c>
      <c r="J42" s="11">
        <v>1</v>
      </c>
      <c r="K42" s="22">
        <v>5</v>
      </c>
      <c r="L42" s="15">
        <f t="shared" si="4"/>
        <v>55</v>
      </c>
      <c r="M42" s="29"/>
      <c r="N42" s="41">
        <f>'GP Day 1'!N13+'GP Day 2'!N10+'GP Day 3'!N8+'GP Day 4'!N8+'GP Day 5'!N8</f>
        <v>23</v>
      </c>
      <c r="O42" s="40">
        <f t="shared" si="5"/>
        <v>115</v>
      </c>
      <c r="P42" t="s">
        <v>192</v>
      </c>
      <c r="Q42" t="s">
        <v>137</v>
      </c>
      <c r="R42" t="str">
        <f>$P$138</f>
        <v>DpOblivion</v>
      </c>
    </row>
    <row r="43" spans="1:18" ht="12.75">
      <c r="A43" s="4" t="s">
        <v>232</v>
      </c>
      <c r="B43" s="8">
        <v>8</v>
      </c>
      <c r="C43" s="22">
        <v>7</v>
      </c>
      <c r="D43" s="11">
        <v>1</v>
      </c>
      <c r="E43" s="22">
        <v>9</v>
      </c>
      <c r="F43" s="11">
        <v>4</v>
      </c>
      <c r="G43" s="22">
        <v>6</v>
      </c>
      <c r="H43" s="11">
        <v>10</v>
      </c>
      <c r="I43" s="22">
        <v>2</v>
      </c>
      <c r="J43" s="11">
        <v>3</v>
      </c>
      <c r="K43" s="22">
        <v>5</v>
      </c>
      <c r="L43" s="15">
        <f t="shared" si="4"/>
        <v>55</v>
      </c>
      <c r="M43" s="29"/>
      <c r="N43" s="41">
        <f>'GP Day 1'!N8+'GP Day 2'!N11+'GP Day 3'!N9+'GP Day 4'!N11+'GP Day 5'!N10</f>
        <v>20</v>
      </c>
      <c r="O43" s="40">
        <f t="shared" si="5"/>
        <v>100</v>
      </c>
      <c r="P43" t="s">
        <v>192</v>
      </c>
      <c r="Q43" t="s">
        <v>137</v>
      </c>
      <c r="R43" t="str">
        <f>$P$139</f>
        <v>Ngamer64</v>
      </c>
    </row>
    <row r="44" spans="1:13" ht="12.75">
      <c r="A44" s="4" t="s">
        <v>233</v>
      </c>
      <c r="B44" s="8">
        <v>8</v>
      </c>
      <c r="C44" s="22">
        <v>9</v>
      </c>
      <c r="D44" s="11">
        <v>1</v>
      </c>
      <c r="E44" s="22">
        <v>10</v>
      </c>
      <c r="F44" s="11">
        <v>4</v>
      </c>
      <c r="G44" s="22">
        <v>7</v>
      </c>
      <c r="H44" s="11">
        <v>3</v>
      </c>
      <c r="I44" s="22">
        <v>5</v>
      </c>
      <c r="J44" s="11">
        <v>2</v>
      </c>
      <c r="K44" s="22">
        <v>6</v>
      </c>
      <c r="L44" s="15">
        <f t="shared" si="4"/>
        <v>55</v>
      </c>
      <c r="M44" s="29"/>
    </row>
    <row r="45" spans="1:15" ht="12.75">
      <c r="A45" s="4" t="s">
        <v>234</v>
      </c>
      <c r="B45" s="8">
        <v>7</v>
      </c>
      <c r="C45" s="22">
        <v>6</v>
      </c>
      <c r="D45" s="11">
        <v>1</v>
      </c>
      <c r="E45" s="22">
        <v>10</v>
      </c>
      <c r="F45" s="11">
        <v>9</v>
      </c>
      <c r="G45" s="22">
        <v>3</v>
      </c>
      <c r="H45" s="11">
        <v>4</v>
      </c>
      <c r="I45" s="22">
        <v>5</v>
      </c>
      <c r="J45" s="11">
        <v>2</v>
      </c>
      <c r="K45" s="22">
        <v>8</v>
      </c>
      <c r="L45" s="15">
        <f t="shared" si="4"/>
        <v>55</v>
      </c>
      <c r="M45" s="29"/>
      <c r="N45" s="14" t="s">
        <v>198</v>
      </c>
      <c r="O45" s="14"/>
    </row>
    <row r="46" spans="1:18" ht="12.75">
      <c r="A46" s="4" t="s">
        <v>235</v>
      </c>
      <c r="B46" s="8">
        <v>10</v>
      </c>
      <c r="C46" s="22">
        <v>7</v>
      </c>
      <c r="D46" s="11">
        <v>2</v>
      </c>
      <c r="E46" s="22">
        <v>9</v>
      </c>
      <c r="F46" s="11">
        <v>6</v>
      </c>
      <c r="G46" s="22">
        <v>5</v>
      </c>
      <c r="H46" s="11">
        <v>8</v>
      </c>
      <c r="I46" s="22">
        <v>3</v>
      </c>
      <c r="J46" s="11">
        <v>1</v>
      </c>
      <c r="K46" s="22">
        <v>4</v>
      </c>
      <c r="L46" s="15">
        <f t="shared" si="4"/>
        <v>55</v>
      </c>
      <c r="M46" s="29"/>
      <c r="N46" s="38">
        <f>B1/(B1+C1)</f>
        <v>0.49109947643979057</v>
      </c>
      <c r="P46">
        <f>$B$1</f>
        <v>469</v>
      </c>
      <c r="Q46" t="s">
        <v>137</v>
      </c>
      <c r="R46" t="str">
        <f>$P$130</f>
        <v>transience</v>
      </c>
    </row>
    <row r="47" spans="1:18" ht="12.75">
      <c r="A47" s="4" t="s">
        <v>236</v>
      </c>
      <c r="B47" s="8">
        <v>6</v>
      </c>
      <c r="C47" s="22">
        <v>10</v>
      </c>
      <c r="D47" s="11">
        <v>9</v>
      </c>
      <c r="E47" s="22">
        <v>1</v>
      </c>
      <c r="F47" s="11">
        <v>8</v>
      </c>
      <c r="G47" s="22">
        <v>2</v>
      </c>
      <c r="H47" s="11">
        <v>7</v>
      </c>
      <c r="I47" s="22">
        <v>3</v>
      </c>
      <c r="J47" s="11">
        <v>4</v>
      </c>
      <c r="K47" s="22">
        <v>5</v>
      </c>
      <c r="L47" s="15">
        <f t="shared" si="4"/>
        <v>55</v>
      </c>
      <c r="M47" s="29"/>
      <c r="N47" s="38">
        <f>C1/(B1+C1)</f>
        <v>0.5089005235602094</v>
      </c>
      <c r="P47">
        <f>$C$1</f>
        <v>486</v>
      </c>
      <c r="Q47" t="s">
        <v>137</v>
      </c>
      <c r="R47" t="str">
        <f>$P$131</f>
        <v>Ed Bellis</v>
      </c>
    </row>
    <row r="48" spans="1:18" ht="12.75">
      <c r="A48" s="4" t="s">
        <v>237</v>
      </c>
      <c r="B48" s="8">
        <v>6</v>
      </c>
      <c r="C48" s="22">
        <v>5</v>
      </c>
      <c r="D48" s="11">
        <v>10</v>
      </c>
      <c r="E48" s="22">
        <v>4</v>
      </c>
      <c r="F48" s="11">
        <v>3</v>
      </c>
      <c r="G48" s="22">
        <v>9</v>
      </c>
      <c r="H48" s="11">
        <v>7</v>
      </c>
      <c r="I48" s="22">
        <v>1</v>
      </c>
      <c r="J48" s="11">
        <v>8</v>
      </c>
      <c r="K48" s="22">
        <v>2</v>
      </c>
      <c r="L48" s="15">
        <f t="shared" si="4"/>
        <v>55</v>
      </c>
      <c r="M48" s="29"/>
      <c r="N48" s="38"/>
      <c r="R48" s="37" t="s">
        <v>189</v>
      </c>
    </row>
    <row r="49" spans="1:18" ht="12.75">
      <c r="A49" s="4" t="s">
        <v>238</v>
      </c>
      <c r="B49" s="8">
        <v>5</v>
      </c>
      <c r="C49" s="22">
        <v>7</v>
      </c>
      <c r="D49" s="11">
        <v>3</v>
      </c>
      <c r="E49" s="22">
        <v>10</v>
      </c>
      <c r="F49" s="11">
        <v>8</v>
      </c>
      <c r="G49" s="22">
        <v>1</v>
      </c>
      <c r="H49" s="11">
        <v>2</v>
      </c>
      <c r="I49" s="22">
        <v>6</v>
      </c>
      <c r="J49" s="11">
        <v>4</v>
      </c>
      <c r="K49" s="22">
        <v>9</v>
      </c>
      <c r="L49" s="15">
        <f t="shared" si="4"/>
        <v>55</v>
      </c>
      <c r="M49" s="29"/>
      <c r="N49" s="38">
        <f>D1/(D1+E1)</f>
        <v>0.5343082114735658</v>
      </c>
      <c r="P49">
        <f>$D$1</f>
        <v>475</v>
      </c>
      <c r="Q49" t="s">
        <v>137</v>
      </c>
      <c r="R49" t="str">
        <f>$P$132</f>
        <v>ExThaNemesis</v>
      </c>
    </row>
    <row r="50" spans="1:18" ht="12.75">
      <c r="A50" s="4" t="s">
        <v>239</v>
      </c>
      <c r="B50" s="8">
        <v>5</v>
      </c>
      <c r="C50" s="22">
        <v>9</v>
      </c>
      <c r="D50" s="11">
        <v>10</v>
      </c>
      <c r="E50" s="22">
        <v>1</v>
      </c>
      <c r="F50" s="11">
        <v>3</v>
      </c>
      <c r="G50" s="22">
        <v>6</v>
      </c>
      <c r="H50" s="11">
        <v>8</v>
      </c>
      <c r="I50" s="22">
        <v>4</v>
      </c>
      <c r="J50" s="11">
        <v>2</v>
      </c>
      <c r="K50" s="22">
        <v>7</v>
      </c>
      <c r="L50" s="15">
        <f t="shared" si="4"/>
        <v>55</v>
      </c>
      <c r="M50" s="29"/>
      <c r="N50" s="38">
        <f>E1/(D1+E1)</f>
        <v>0.46569178852643417</v>
      </c>
      <c r="P50">
        <f>$E$1</f>
        <v>414</v>
      </c>
      <c r="Q50" t="s">
        <v>137</v>
      </c>
      <c r="R50" t="str">
        <f>$P$133</f>
        <v>KleenexTissue50</v>
      </c>
    </row>
    <row r="51" spans="1:18" ht="12.75">
      <c r="A51" s="4" t="s">
        <v>240</v>
      </c>
      <c r="B51" s="8">
        <v>4</v>
      </c>
      <c r="C51" s="22">
        <v>9</v>
      </c>
      <c r="D51" s="11">
        <v>8</v>
      </c>
      <c r="E51" s="22">
        <v>3</v>
      </c>
      <c r="F51" s="11">
        <v>1</v>
      </c>
      <c r="G51" s="22">
        <v>7</v>
      </c>
      <c r="H51" s="11">
        <v>6</v>
      </c>
      <c r="I51" s="22">
        <v>2</v>
      </c>
      <c r="J51" s="11">
        <v>10</v>
      </c>
      <c r="K51" s="22">
        <v>5</v>
      </c>
      <c r="L51" s="15">
        <f t="shared" si="4"/>
        <v>55</v>
      </c>
      <c r="M51" s="29"/>
      <c r="N51" s="38"/>
      <c r="R51" s="37" t="s">
        <v>189</v>
      </c>
    </row>
    <row r="52" spans="1:18" ht="12.75">
      <c r="A52" s="4" t="s">
        <v>241</v>
      </c>
      <c r="B52" s="8">
        <v>8</v>
      </c>
      <c r="C52" s="22">
        <v>10</v>
      </c>
      <c r="D52" s="11">
        <v>1</v>
      </c>
      <c r="E52" s="22">
        <v>9</v>
      </c>
      <c r="F52" s="11">
        <v>3</v>
      </c>
      <c r="G52" s="22">
        <v>6</v>
      </c>
      <c r="H52" s="11">
        <v>4</v>
      </c>
      <c r="I52" s="22">
        <v>5</v>
      </c>
      <c r="J52" s="11">
        <v>2</v>
      </c>
      <c r="K52" s="22">
        <v>7</v>
      </c>
      <c r="L52" s="15">
        <f t="shared" si="4"/>
        <v>55</v>
      </c>
      <c r="M52" s="29"/>
      <c r="N52" s="38">
        <f>F1/(F1+G1)</f>
        <v>0.5269761606022585</v>
      </c>
      <c r="P52">
        <f>$F$1</f>
        <v>420</v>
      </c>
      <c r="Q52" t="s">
        <v>137</v>
      </c>
      <c r="R52" t="str">
        <f>$P$134</f>
        <v>yoblazer33</v>
      </c>
    </row>
    <row r="53" spans="1:18" ht="12.75">
      <c r="A53" s="4" t="s">
        <v>242</v>
      </c>
      <c r="B53" s="8">
        <v>5</v>
      </c>
      <c r="C53" s="22">
        <v>8</v>
      </c>
      <c r="D53" s="11">
        <v>9</v>
      </c>
      <c r="E53" s="22">
        <v>4</v>
      </c>
      <c r="F53" s="11">
        <v>10</v>
      </c>
      <c r="G53" s="22">
        <v>3</v>
      </c>
      <c r="H53" s="11">
        <v>7</v>
      </c>
      <c r="I53" s="22">
        <v>2</v>
      </c>
      <c r="J53" s="11">
        <v>1</v>
      </c>
      <c r="K53" s="22">
        <v>6</v>
      </c>
      <c r="L53" s="15">
        <f t="shared" si="4"/>
        <v>55</v>
      </c>
      <c r="M53" s="29"/>
      <c r="N53" s="38">
        <f>G1/(F1+G1)</f>
        <v>0.4730238393977415</v>
      </c>
      <c r="P53">
        <f>$G$1</f>
        <v>377</v>
      </c>
      <c r="Q53" t="s">
        <v>137</v>
      </c>
      <c r="R53" t="str">
        <f>$P$135</f>
        <v>War13104</v>
      </c>
    </row>
    <row r="54" spans="1:18" ht="12.75">
      <c r="A54" s="4" t="s">
        <v>243</v>
      </c>
      <c r="B54" s="8">
        <v>4</v>
      </c>
      <c r="C54" s="22">
        <v>7</v>
      </c>
      <c r="D54" s="11">
        <v>10</v>
      </c>
      <c r="E54" s="22">
        <v>1</v>
      </c>
      <c r="F54" s="11">
        <v>9</v>
      </c>
      <c r="G54" s="22">
        <v>2</v>
      </c>
      <c r="H54" s="11">
        <v>6</v>
      </c>
      <c r="I54" s="22">
        <v>5</v>
      </c>
      <c r="J54" s="11">
        <v>8</v>
      </c>
      <c r="K54" s="22">
        <v>3</v>
      </c>
      <c r="L54" s="15">
        <f t="shared" si="4"/>
        <v>55</v>
      </c>
      <c r="M54" s="29"/>
      <c r="N54" s="38"/>
      <c r="R54" s="37" t="s">
        <v>189</v>
      </c>
    </row>
    <row r="55" spans="1:18" ht="12.75">
      <c r="A55" s="4" t="s">
        <v>244</v>
      </c>
      <c r="B55" s="8">
        <v>1</v>
      </c>
      <c r="C55" s="22">
        <v>5</v>
      </c>
      <c r="D55" s="11">
        <v>7</v>
      </c>
      <c r="E55" s="22">
        <v>3</v>
      </c>
      <c r="F55" s="11">
        <v>9</v>
      </c>
      <c r="G55" s="22">
        <v>8</v>
      </c>
      <c r="H55" s="11">
        <v>4</v>
      </c>
      <c r="I55" s="22">
        <v>10</v>
      </c>
      <c r="J55" s="11">
        <v>2</v>
      </c>
      <c r="K55" s="22">
        <v>6</v>
      </c>
      <c r="L55" s="15">
        <f t="shared" si="4"/>
        <v>55</v>
      </c>
      <c r="M55" s="29"/>
      <c r="N55" s="38">
        <f>H1/(H1+I1)</f>
        <v>0.5698529411764706</v>
      </c>
      <c r="P55">
        <f>$H$1</f>
        <v>465</v>
      </c>
      <c r="Q55" t="s">
        <v>137</v>
      </c>
      <c r="R55" t="str">
        <f>$P$136</f>
        <v>FFDragon</v>
      </c>
    </row>
    <row r="56" spans="1:18" ht="12.75">
      <c r="A56" s="4" t="s">
        <v>245</v>
      </c>
      <c r="B56" s="8">
        <v>10</v>
      </c>
      <c r="C56" s="22">
        <v>8</v>
      </c>
      <c r="D56" s="11">
        <v>2</v>
      </c>
      <c r="E56" s="22">
        <v>9</v>
      </c>
      <c r="F56" s="11">
        <v>7</v>
      </c>
      <c r="G56" s="22">
        <v>4</v>
      </c>
      <c r="H56" s="11">
        <v>3</v>
      </c>
      <c r="I56" s="22">
        <v>6</v>
      </c>
      <c r="J56" s="11">
        <v>1</v>
      </c>
      <c r="K56" s="22">
        <v>5</v>
      </c>
      <c r="L56" s="15">
        <f aca="true" t="shared" si="6" ref="L56:L87">SUM(B56:K56)</f>
        <v>55</v>
      </c>
      <c r="M56" s="29"/>
      <c r="N56" s="38">
        <f>I1/(H1+I1)</f>
        <v>0.43014705882352944</v>
      </c>
      <c r="P56">
        <f>$I$1</f>
        <v>351</v>
      </c>
      <c r="Q56" t="s">
        <v>137</v>
      </c>
      <c r="R56" t="str">
        <f>$P$137</f>
        <v>X_Dante_X</v>
      </c>
    </row>
    <row r="57" spans="1:18" ht="12.75">
      <c r="A57" s="4" t="s">
        <v>246</v>
      </c>
      <c r="B57" s="8">
        <v>9</v>
      </c>
      <c r="C57" s="22">
        <v>7</v>
      </c>
      <c r="D57" s="11">
        <v>5</v>
      </c>
      <c r="E57" s="22">
        <v>10</v>
      </c>
      <c r="F57" s="11">
        <v>2</v>
      </c>
      <c r="G57" s="22">
        <v>4</v>
      </c>
      <c r="H57" s="11">
        <v>8</v>
      </c>
      <c r="I57" s="22">
        <v>3</v>
      </c>
      <c r="J57" s="11">
        <v>6</v>
      </c>
      <c r="K57" s="22">
        <v>1</v>
      </c>
      <c r="L57" s="15">
        <f t="shared" si="6"/>
        <v>55</v>
      </c>
      <c r="M57" s="29"/>
      <c r="N57" s="38"/>
      <c r="R57" s="37" t="s">
        <v>189</v>
      </c>
    </row>
    <row r="58" spans="1:18" ht="12.75">
      <c r="A58" s="4" t="s">
        <v>247</v>
      </c>
      <c r="B58" s="8">
        <v>2</v>
      </c>
      <c r="C58" s="22">
        <v>6</v>
      </c>
      <c r="D58" s="11">
        <v>9</v>
      </c>
      <c r="E58" s="22">
        <v>8</v>
      </c>
      <c r="F58" s="11">
        <v>1</v>
      </c>
      <c r="G58" s="22">
        <v>3</v>
      </c>
      <c r="H58" s="11">
        <v>10</v>
      </c>
      <c r="I58" s="22">
        <v>5</v>
      </c>
      <c r="J58" s="11">
        <v>4</v>
      </c>
      <c r="K58" s="22">
        <v>7</v>
      </c>
      <c r="L58" s="15">
        <f t="shared" si="6"/>
        <v>55</v>
      </c>
      <c r="M58" s="29"/>
      <c r="N58" s="38">
        <f>J1/(J1+K1)</f>
        <v>0.461439588688946</v>
      </c>
      <c r="P58">
        <f>$J$1</f>
        <v>359</v>
      </c>
      <c r="Q58" t="s">
        <v>137</v>
      </c>
      <c r="R58" t="str">
        <f>$P$138</f>
        <v>DpOblivion</v>
      </c>
    </row>
    <row r="59" spans="1:18" ht="12.75">
      <c r="A59" s="4" t="s">
        <v>248</v>
      </c>
      <c r="B59" s="8">
        <v>5</v>
      </c>
      <c r="C59" s="22">
        <v>4</v>
      </c>
      <c r="D59" s="11">
        <v>6</v>
      </c>
      <c r="E59" s="22">
        <v>10</v>
      </c>
      <c r="F59" s="11">
        <v>2</v>
      </c>
      <c r="G59" s="22">
        <v>7</v>
      </c>
      <c r="H59" s="11">
        <v>9</v>
      </c>
      <c r="I59" s="22">
        <v>8</v>
      </c>
      <c r="J59" s="11">
        <v>3</v>
      </c>
      <c r="K59" s="22">
        <v>1</v>
      </c>
      <c r="L59" s="15">
        <f t="shared" si="6"/>
        <v>55</v>
      </c>
      <c r="M59" s="29"/>
      <c r="N59" s="38">
        <f>K1/(J1+K1)</f>
        <v>0.538560411311054</v>
      </c>
      <c r="P59">
        <f>$K$1</f>
        <v>419</v>
      </c>
      <c r="Q59" t="s">
        <v>137</v>
      </c>
      <c r="R59" t="str">
        <f>$P$139</f>
        <v>Ngamer64</v>
      </c>
    </row>
    <row r="60" spans="1:14" ht="12.75">
      <c r="A60" s="4" t="s">
        <v>249</v>
      </c>
      <c r="B60" s="8">
        <v>10</v>
      </c>
      <c r="C60" s="22">
        <v>6</v>
      </c>
      <c r="D60" s="11">
        <v>9</v>
      </c>
      <c r="E60" s="22">
        <v>3</v>
      </c>
      <c r="F60" s="11">
        <v>8</v>
      </c>
      <c r="G60" s="22">
        <v>4</v>
      </c>
      <c r="H60" s="11">
        <v>2</v>
      </c>
      <c r="I60" s="22">
        <v>7</v>
      </c>
      <c r="J60" s="11">
        <v>1</v>
      </c>
      <c r="K60" s="22">
        <v>5</v>
      </c>
      <c r="L60" s="15">
        <f t="shared" si="6"/>
        <v>55</v>
      </c>
      <c r="M60" s="29"/>
      <c r="N60" s="25"/>
    </row>
    <row r="61" spans="1:14" ht="12.75">
      <c r="A61" s="4" t="s">
        <v>250</v>
      </c>
      <c r="B61" s="8">
        <v>7</v>
      </c>
      <c r="C61" s="22">
        <v>10</v>
      </c>
      <c r="D61" s="11">
        <v>1</v>
      </c>
      <c r="E61" s="22">
        <v>6</v>
      </c>
      <c r="F61" s="11">
        <v>4</v>
      </c>
      <c r="G61" s="22">
        <v>2</v>
      </c>
      <c r="H61" s="11">
        <v>5</v>
      </c>
      <c r="I61" s="22">
        <v>3</v>
      </c>
      <c r="J61" s="11">
        <v>8</v>
      </c>
      <c r="K61" s="22">
        <v>9</v>
      </c>
      <c r="L61" s="15">
        <f t="shared" si="6"/>
        <v>55</v>
      </c>
      <c r="M61" s="29"/>
      <c r="N61" s="14" t="s">
        <v>195</v>
      </c>
    </row>
    <row r="62" spans="1:16" ht="12.75">
      <c r="A62" s="4" t="s">
        <v>251</v>
      </c>
      <c r="B62" s="8">
        <v>10</v>
      </c>
      <c r="C62" s="22">
        <v>1</v>
      </c>
      <c r="D62" s="11">
        <v>3</v>
      </c>
      <c r="E62" s="22">
        <v>8</v>
      </c>
      <c r="F62" s="11">
        <v>4</v>
      </c>
      <c r="G62" s="22">
        <v>9</v>
      </c>
      <c r="H62" s="11">
        <v>5</v>
      </c>
      <c r="I62" s="22">
        <v>6</v>
      </c>
      <c r="J62" s="11">
        <v>2</v>
      </c>
      <c r="K62" s="22">
        <v>7</v>
      </c>
      <c r="L62" s="15">
        <f t="shared" si="6"/>
        <v>55</v>
      </c>
      <c r="M62" s="29"/>
      <c r="N62" s="25">
        <f>$C$2</f>
        <v>0.11475796930342384</v>
      </c>
      <c r="O62" t="s">
        <v>137</v>
      </c>
      <c r="P62" t="str">
        <f>$P$131</f>
        <v>Ed Bellis</v>
      </c>
    </row>
    <row r="63" spans="1:16" ht="12.75">
      <c r="A63" s="4" t="s">
        <v>211</v>
      </c>
      <c r="B63" s="8">
        <v>9</v>
      </c>
      <c r="C63" s="22">
        <v>2</v>
      </c>
      <c r="D63" s="11">
        <v>1</v>
      </c>
      <c r="E63" s="22">
        <v>10</v>
      </c>
      <c r="F63" s="11">
        <v>6</v>
      </c>
      <c r="G63" s="22">
        <v>5</v>
      </c>
      <c r="H63" s="11">
        <v>3</v>
      </c>
      <c r="I63" s="22">
        <v>8</v>
      </c>
      <c r="J63" s="11">
        <v>4</v>
      </c>
      <c r="K63" s="22">
        <v>7</v>
      </c>
      <c r="L63" s="15">
        <f t="shared" si="6"/>
        <v>55</v>
      </c>
      <c r="M63" s="29"/>
      <c r="N63" s="25">
        <f>$D$2</f>
        <v>0.11216056670602124</v>
      </c>
      <c r="O63" t="s">
        <v>137</v>
      </c>
      <c r="P63" t="str">
        <f>$P$132</f>
        <v>ExThaNemesis</v>
      </c>
    </row>
    <row r="64" spans="1:16" ht="12.75">
      <c r="A64" s="4" t="s">
        <v>210</v>
      </c>
      <c r="B64" s="8">
        <v>4</v>
      </c>
      <c r="C64" s="22">
        <v>6</v>
      </c>
      <c r="D64" s="11">
        <v>3</v>
      </c>
      <c r="E64" s="22">
        <v>10</v>
      </c>
      <c r="F64" s="11">
        <v>7</v>
      </c>
      <c r="G64" s="22">
        <v>1</v>
      </c>
      <c r="H64" s="11">
        <v>9</v>
      </c>
      <c r="I64" s="22">
        <v>2</v>
      </c>
      <c r="J64" s="11">
        <v>8</v>
      </c>
      <c r="K64" s="22">
        <v>5</v>
      </c>
      <c r="L64" s="15">
        <f t="shared" si="6"/>
        <v>55</v>
      </c>
      <c r="M64" s="29"/>
      <c r="N64" s="25">
        <f>$B$2</f>
        <v>0.11074380165289256</v>
      </c>
      <c r="O64" t="s">
        <v>137</v>
      </c>
      <c r="P64" t="str">
        <f>$P$130</f>
        <v>transience</v>
      </c>
    </row>
    <row r="65" spans="1:16" ht="12.75">
      <c r="A65" s="4" t="s">
        <v>252</v>
      </c>
      <c r="B65" s="8">
        <v>2</v>
      </c>
      <c r="C65" s="22">
        <v>7</v>
      </c>
      <c r="D65" s="11">
        <v>9</v>
      </c>
      <c r="E65" s="22">
        <v>6</v>
      </c>
      <c r="F65" s="11">
        <v>4</v>
      </c>
      <c r="G65" s="22">
        <v>8</v>
      </c>
      <c r="H65" s="11">
        <v>5</v>
      </c>
      <c r="I65" s="22">
        <v>3</v>
      </c>
      <c r="J65" s="11">
        <v>10</v>
      </c>
      <c r="K65" s="22">
        <v>1</v>
      </c>
      <c r="L65" s="15">
        <f t="shared" si="6"/>
        <v>55</v>
      </c>
      <c r="M65" s="29"/>
      <c r="N65" s="25">
        <f>$H$2</f>
        <v>0.10979929161747344</v>
      </c>
      <c r="O65" t="s">
        <v>137</v>
      </c>
      <c r="P65" t="str">
        <f>$P$136</f>
        <v>FFDragon</v>
      </c>
    </row>
    <row r="66" spans="1:16" ht="12.75">
      <c r="A66" s="4" t="s">
        <v>253</v>
      </c>
      <c r="B66" s="8">
        <v>9</v>
      </c>
      <c r="C66" s="22">
        <v>8</v>
      </c>
      <c r="D66" s="11">
        <v>5</v>
      </c>
      <c r="E66" s="22">
        <v>2</v>
      </c>
      <c r="F66" s="11">
        <v>4</v>
      </c>
      <c r="G66" s="22">
        <v>6</v>
      </c>
      <c r="H66" s="11">
        <v>7</v>
      </c>
      <c r="I66" s="22">
        <v>3</v>
      </c>
      <c r="J66" s="11">
        <v>10</v>
      </c>
      <c r="K66" s="22">
        <v>1</v>
      </c>
      <c r="L66" s="15">
        <f t="shared" si="6"/>
        <v>55</v>
      </c>
      <c r="M66" s="29"/>
      <c r="N66" s="25">
        <f>$F$2</f>
        <v>0.09917355371900827</v>
      </c>
      <c r="O66" t="s">
        <v>137</v>
      </c>
      <c r="P66" t="str">
        <f>$P$134</f>
        <v>yoblazer33</v>
      </c>
    </row>
    <row r="67" spans="1:16" ht="12.75">
      <c r="A67" s="4" t="s">
        <v>206</v>
      </c>
      <c r="B67" s="8">
        <v>4</v>
      </c>
      <c r="C67" s="22">
        <v>5</v>
      </c>
      <c r="D67" s="11">
        <v>1</v>
      </c>
      <c r="E67" s="22">
        <v>10</v>
      </c>
      <c r="F67" s="11">
        <v>7</v>
      </c>
      <c r="G67" s="22">
        <v>6</v>
      </c>
      <c r="H67" s="11">
        <v>3</v>
      </c>
      <c r="I67" s="22">
        <v>8</v>
      </c>
      <c r="J67" s="11">
        <v>2</v>
      </c>
      <c r="K67" s="22">
        <v>9</v>
      </c>
      <c r="L67" s="15">
        <f t="shared" si="6"/>
        <v>55</v>
      </c>
      <c r="M67" s="29"/>
      <c r="N67" s="25">
        <f>$K$2</f>
        <v>0.09893742621015349</v>
      </c>
      <c r="O67" t="s">
        <v>137</v>
      </c>
      <c r="P67" t="str">
        <f>$P$139</f>
        <v>Ngamer64</v>
      </c>
    </row>
    <row r="68" spans="1:16" ht="12.75">
      <c r="A68" s="4" t="s">
        <v>254</v>
      </c>
      <c r="B68" s="8">
        <v>4</v>
      </c>
      <c r="C68" s="22">
        <v>7</v>
      </c>
      <c r="D68" s="11">
        <v>10</v>
      </c>
      <c r="E68" s="22">
        <v>1</v>
      </c>
      <c r="F68" s="11">
        <v>3</v>
      </c>
      <c r="G68" s="22">
        <v>8</v>
      </c>
      <c r="H68" s="11">
        <v>2</v>
      </c>
      <c r="I68" s="22">
        <v>9</v>
      </c>
      <c r="J68" s="11">
        <v>6</v>
      </c>
      <c r="K68" s="22">
        <v>5</v>
      </c>
      <c r="L68" s="15">
        <f t="shared" si="6"/>
        <v>55</v>
      </c>
      <c r="M68" s="29"/>
      <c r="N68" s="25">
        <f>$E$2</f>
        <v>0.09775678866587957</v>
      </c>
      <c r="O68" t="s">
        <v>137</v>
      </c>
      <c r="P68" t="str">
        <f>$P$133</f>
        <v>KleenexTissue50</v>
      </c>
    </row>
    <row r="69" spans="1:16" ht="12.75">
      <c r="A69" s="4" t="s">
        <v>255</v>
      </c>
      <c r="B69" s="8">
        <v>7</v>
      </c>
      <c r="C69" s="22">
        <v>6</v>
      </c>
      <c r="D69" s="11">
        <v>10</v>
      </c>
      <c r="E69" s="22">
        <v>4</v>
      </c>
      <c r="F69" s="11">
        <v>5</v>
      </c>
      <c r="G69" s="22">
        <v>1</v>
      </c>
      <c r="H69" s="11">
        <v>8</v>
      </c>
      <c r="I69" s="22">
        <v>2</v>
      </c>
      <c r="J69" s="11">
        <v>3</v>
      </c>
      <c r="K69" s="22">
        <v>9</v>
      </c>
      <c r="L69" s="15">
        <f t="shared" si="6"/>
        <v>55</v>
      </c>
      <c r="M69" s="29"/>
      <c r="N69" s="25">
        <f>$G$2</f>
        <v>0.08902007083825265</v>
      </c>
      <c r="O69" t="s">
        <v>137</v>
      </c>
      <c r="P69" t="str">
        <f>$P$135</f>
        <v>War13104</v>
      </c>
    </row>
    <row r="70" spans="1:16" ht="12.75">
      <c r="A70" s="4" t="s">
        <v>256</v>
      </c>
      <c r="B70" s="8">
        <v>8</v>
      </c>
      <c r="C70" s="22">
        <v>9</v>
      </c>
      <c r="D70" s="11">
        <v>10</v>
      </c>
      <c r="E70" s="22">
        <v>2</v>
      </c>
      <c r="F70" s="11">
        <v>5</v>
      </c>
      <c r="G70" s="22">
        <v>6</v>
      </c>
      <c r="H70" s="11">
        <v>4</v>
      </c>
      <c r="I70" s="22">
        <v>3</v>
      </c>
      <c r="J70" s="11">
        <v>1</v>
      </c>
      <c r="K70" s="22">
        <v>7</v>
      </c>
      <c r="L70" s="15">
        <f t="shared" si="6"/>
        <v>55</v>
      </c>
      <c r="M70" s="29"/>
      <c r="N70" s="25">
        <f>$J$2</f>
        <v>0.0847697756788666</v>
      </c>
      <c r="O70" t="s">
        <v>137</v>
      </c>
      <c r="P70" t="str">
        <f>$P$138</f>
        <v>DpOblivion</v>
      </c>
    </row>
    <row r="71" spans="1:16" ht="12.75">
      <c r="A71" s="4" t="s">
        <v>257</v>
      </c>
      <c r="B71" s="8">
        <v>2</v>
      </c>
      <c r="C71" s="22">
        <v>6</v>
      </c>
      <c r="D71" s="11">
        <v>10</v>
      </c>
      <c r="E71" s="22">
        <v>1</v>
      </c>
      <c r="F71" s="11">
        <v>9</v>
      </c>
      <c r="G71" s="22">
        <v>5</v>
      </c>
      <c r="H71" s="11">
        <v>4</v>
      </c>
      <c r="I71" s="22">
        <v>3</v>
      </c>
      <c r="J71" s="11">
        <v>8</v>
      </c>
      <c r="K71" s="22">
        <v>7</v>
      </c>
      <c r="L71" s="15">
        <f t="shared" si="6"/>
        <v>55</v>
      </c>
      <c r="M71" s="29"/>
      <c r="N71" s="25">
        <f>$I$2</f>
        <v>0.08288075560802834</v>
      </c>
      <c r="O71" t="s">
        <v>137</v>
      </c>
      <c r="P71" t="str">
        <f>$P$137</f>
        <v>X_Dante_X</v>
      </c>
    </row>
    <row r="72" spans="1:14" ht="12.75">
      <c r="A72" s="4" t="s">
        <v>258</v>
      </c>
      <c r="B72" s="8">
        <v>7</v>
      </c>
      <c r="C72" s="22">
        <v>4</v>
      </c>
      <c r="D72" s="11">
        <v>1</v>
      </c>
      <c r="E72" s="22">
        <v>10</v>
      </c>
      <c r="F72" s="11">
        <v>6</v>
      </c>
      <c r="G72" s="22">
        <v>5</v>
      </c>
      <c r="H72" s="11">
        <v>2</v>
      </c>
      <c r="I72" s="22">
        <v>9</v>
      </c>
      <c r="J72" s="11">
        <v>3</v>
      </c>
      <c r="K72" s="22">
        <v>8</v>
      </c>
      <c r="L72" s="15">
        <f t="shared" si="6"/>
        <v>55</v>
      </c>
      <c r="M72" s="29"/>
      <c r="N72" s="25"/>
    </row>
    <row r="73" spans="1:14" ht="12.75">
      <c r="A73" s="4" t="s">
        <v>259</v>
      </c>
      <c r="B73" s="8">
        <v>2</v>
      </c>
      <c r="C73" s="22">
        <v>4</v>
      </c>
      <c r="D73" s="11">
        <v>10</v>
      </c>
      <c r="E73" s="22">
        <v>5</v>
      </c>
      <c r="F73" s="11">
        <v>6</v>
      </c>
      <c r="G73" s="22">
        <v>9</v>
      </c>
      <c r="H73" s="11">
        <v>8</v>
      </c>
      <c r="I73" s="22">
        <v>7</v>
      </c>
      <c r="J73" s="11">
        <v>3</v>
      </c>
      <c r="K73" s="22">
        <v>1</v>
      </c>
      <c r="L73" s="15">
        <f t="shared" si="6"/>
        <v>55</v>
      </c>
      <c r="M73" s="29"/>
      <c r="N73" s="14" t="s">
        <v>193</v>
      </c>
    </row>
    <row r="74" spans="1:16" ht="12.75">
      <c r="A74" s="4" t="s">
        <v>184</v>
      </c>
      <c r="B74" s="8">
        <v>7</v>
      </c>
      <c r="C74" s="22">
        <v>10</v>
      </c>
      <c r="D74" s="11">
        <v>3</v>
      </c>
      <c r="E74" s="22">
        <v>8</v>
      </c>
      <c r="F74" s="11">
        <v>6</v>
      </c>
      <c r="G74" s="22">
        <v>2</v>
      </c>
      <c r="H74" s="11">
        <v>4</v>
      </c>
      <c r="I74" s="22">
        <v>5</v>
      </c>
      <c r="J74" s="11">
        <v>1</v>
      </c>
      <c r="K74" s="22">
        <v>9</v>
      </c>
      <c r="L74" s="15">
        <f t="shared" si="6"/>
        <v>55</v>
      </c>
      <c r="M74" s="29"/>
      <c r="N74" s="33">
        <f>AVERAGE($C$5:$C$505)</f>
        <v>6.311688311688312</v>
      </c>
      <c r="O74" t="s">
        <v>137</v>
      </c>
      <c r="P74" t="str">
        <f>$P$131</f>
        <v>Ed Bellis</v>
      </c>
    </row>
    <row r="75" spans="1:16" ht="12.75">
      <c r="A75" s="4" t="s">
        <v>260</v>
      </c>
      <c r="B75" s="8">
        <v>10</v>
      </c>
      <c r="C75" s="22">
        <v>1</v>
      </c>
      <c r="D75" s="11">
        <v>8</v>
      </c>
      <c r="E75" s="22">
        <v>9</v>
      </c>
      <c r="F75" s="11">
        <v>7</v>
      </c>
      <c r="G75" s="22">
        <v>5</v>
      </c>
      <c r="H75" s="11">
        <v>4</v>
      </c>
      <c r="I75" s="22">
        <v>3</v>
      </c>
      <c r="J75" s="11">
        <v>2</v>
      </c>
      <c r="K75" s="22">
        <v>6</v>
      </c>
      <c r="L75" s="15">
        <f t="shared" si="6"/>
        <v>55</v>
      </c>
      <c r="M75" s="29"/>
      <c r="N75" s="33">
        <f>AVERAGE($D$5:$D$505)</f>
        <v>6.1688311688311686</v>
      </c>
      <c r="O75" t="s">
        <v>137</v>
      </c>
      <c r="P75" t="str">
        <f>$P$132</f>
        <v>ExThaNemesis</v>
      </c>
    </row>
    <row r="76" spans="1:16" ht="12.75">
      <c r="A76" s="4" t="s">
        <v>261</v>
      </c>
      <c r="B76" s="8">
        <v>1</v>
      </c>
      <c r="C76" s="22">
        <v>4</v>
      </c>
      <c r="D76" s="11">
        <v>5</v>
      </c>
      <c r="E76" s="22">
        <v>6</v>
      </c>
      <c r="F76" s="11">
        <v>8</v>
      </c>
      <c r="G76" s="22">
        <v>7</v>
      </c>
      <c r="H76" s="11">
        <v>9</v>
      </c>
      <c r="I76" s="22">
        <v>3</v>
      </c>
      <c r="J76" s="11">
        <v>10</v>
      </c>
      <c r="K76" s="22">
        <v>2</v>
      </c>
      <c r="L76" s="15">
        <f t="shared" si="6"/>
        <v>55</v>
      </c>
      <c r="M76" s="29"/>
      <c r="N76" s="33">
        <f>AVERAGE($B$5:$B$505)</f>
        <v>6.090909090909091</v>
      </c>
      <c r="O76" t="s">
        <v>137</v>
      </c>
      <c r="P76" t="str">
        <f>$P$130</f>
        <v>transience</v>
      </c>
    </row>
    <row r="77" spans="1:16" ht="12.75">
      <c r="A77" s="4" t="s">
        <v>262</v>
      </c>
      <c r="B77" s="8">
        <v>7</v>
      </c>
      <c r="C77" s="22">
        <v>8</v>
      </c>
      <c r="D77" s="11">
        <v>10</v>
      </c>
      <c r="E77" s="22">
        <v>1</v>
      </c>
      <c r="F77" s="11">
        <v>5</v>
      </c>
      <c r="G77" s="22">
        <v>4</v>
      </c>
      <c r="H77" s="11">
        <v>9</v>
      </c>
      <c r="I77" s="22">
        <v>2</v>
      </c>
      <c r="J77" s="11">
        <v>6</v>
      </c>
      <c r="K77" s="22">
        <v>3</v>
      </c>
      <c r="L77" s="15">
        <f t="shared" si="6"/>
        <v>55</v>
      </c>
      <c r="M77" s="29"/>
      <c r="N77" s="33">
        <f>AVERAGE($H$5:$H$505)</f>
        <v>6.038961038961039</v>
      </c>
      <c r="O77" t="s">
        <v>137</v>
      </c>
      <c r="P77" t="str">
        <f>$P$136</f>
        <v>FFDragon</v>
      </c>
    </row>
    <row r="78" spans="1:16" ht="12.75">
      <c r="A78" s="4" t="s">
        <v>153</v>
      </c>
      <c r="B78" s="8">
        <v>6</v>
      </c>
      <c r="C78" s="22">
        <v>4</v>
      </c>
      <c r="D78" s="11">
        <v>9</v>
      </c>
      <c r="E78" s="22">
        <v>3</v>
      </c>
      <c r="F78" s="11">
        <v>2</v>
      </c>
      <c r="G78" s="22">
        <v>7</v>
      </c>
      <c r="H78" s="11">
        <v>1</v>
      </c>
      <c r="I78" s="22">
        <v>8</v>
      </c>
      <c r="J78" s="11">
        <v>5</v>
      </c>
      <c r="K78" s="22">
        <v>10</v>
      </c>
      <c r="L78" s="15">
        <f t="shared" si="6"/>
        <v>55</v>
      </c>
      <c r="M78" s="29"/>
      <c r="N78" s="33">
        <f>AVERAGE($F$5:$F$505)</f>
        <v>5.454545454545454</v>
      </c>
      <c r="O78" t="s">
        <v>137</v>
      </c>
      <c r="P78" t="str">
        <f>$P$134</f>
        <v>yoblazer33</v>
      </c>
    </row>
    <row r="79" spans="1:16" ht="12.75">
      <c r="A79" s="4" t="s">
        <v>214</v>
      </c>
      <c r="B79" s="8">
        <v>2</v>
      </c>
      <c r="C79" s="22">
        <v>8</v>
      </c>
      <c r="D79" s="11">
        <v>7</v>
      </c>
      <c r="E79" s="22">
        <v>3</v>
      </c>
      <c r="F79" s="11">
        <v>10</v>
      </c>
      <c r="G79" s="22">
        <v>5</v>
      </c>
      <c r="H79" s="11">
        <v>6</v>
      </c>
      <c r="I79" s="22">
        <v>4</v>
      </c>
      <c r="J79" s="11">
        <v>1</v>
      </c>
      <c r="K79" s="22">
        <v>9</v>
      </c>
      <c r="L79" s="15">
        <f t="shared" si="6"/>
        <v>55</v>
      </c>
      <c r="M79" s="29"/>
      <c r="N79" s="33">
        <f>AVERAGE($K$5:$K$505)</f>
        <v>5.441558441558442</v>
      </c>
      <c r="O79" t="s">
        <v>137</v>
      </c>
      <c r="P79" t="str">
        <f>$P$139</f>
        <v>Ngamer64</v>
      </c>
    </row>
    <row r="80" spans="1:16" ht="12.75">
      <c r="A80" s="4" t="s">
        <v>204</v>
      </c>
      <c r="B80" s="8">
        <v>10</v>
      </c>
      <c r="C80" s="22">
        <v>7</v>
      </c>
      <c r="D80" s="11">
        <v>1</v>
      </c>
      <c r="E80" s="22">
        <v>8</v>
      </c>
      <c r="F80" s="11">
        <v>4</v>
      </c>
      <c r="G80" s="22">
        <v>3</v>
      </c>
      <c r="H80" s="11">
        <v>5</v>
      </c>
      <c r="I80" s="22">
        <v>6</v>
      </c>
      <c r="J80" s="11">
        <v>2</v>
      </c>
      <c r="K80" s="22">
        <v>9</v>
      </c>
      <c r="L80" s="15">
        <f t="shared" si="6"/>
        <v>55</v>
      </c>
      <c r="M80" s="29"/>
      <c r="N80" s="33">
        <f>AVERAGE($E$5:$E$505)</f>
        <v>5.376623376623376</v>
      </c>
      <c r="O80" t="s">
        <v>137</v>
      </c>
      <c r="P80" t="str">
        <f>$P$133</f>
        <v>KleenexTissue50</v>
      </c>
    </row>
    <row r="81" spans="1:16" ht="12.75">
      <c r="A81" s="4" t="s">
        <v>154</v>
      </c>
      <c r="B81" s="8">
        <v>10</v>
      </c>
      <c r="C81" s="22">
        <v>7</v>
      </c>
      <c r="D81" s="11">
        <v>3</v>
      </c>
      <c r="E81" s="22">
        <v>4</v>
      </c>
      <c r="F81" s="11">
        <v>8</v>
      </c>
      <c r="G81" s="22">
        <v>2</v>
      </c>
      <c r="H81" s="11">
        <v>6</v>
      </c>
      <c r="I81" s="22">
        <v>5</v>
      </c>
      <c r="J81" s="11">
        <v>1</v>
      </c>
      <c r="K81" s="22">
        <v>9</v>
      </c>
      <c r="L81" s="15">
        <f t="shared" si="6"/>
        <v>55</v>
      </c>
      <c r="M81" s="29"/>
      <c r="N81" s="33">
        <f>AVERAGE($G$5:$G$505)</f>
        <v>4.896103896103896</v>
      </c>
      <c r="O81" t="s">
        <v>137</v>
      </c>
      <c r="P81" t="str">
        <f>$P$135</f>
        <v>War13104</v>
      </c>
    </row>
    <row r="82" spans="1:16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6"/>
        <v>0</v>
      </c>
      <c r="M82" s="29"/>
      <c r="N82" s="33">
        <f>AVERAGE($J$5:$J$505)</f>
        <v>4.662337662337662</v>
      </c>
      <c r="O82" t="s">
        <v>137</v>
      </c>
      <c r="P82" t="str">
        <f>$P$138</f>
        <v>DpOblivion</v>
      </c>
    </row>
    <row r="83" spans="1:16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6"/>
        <v>0</v>
      </c>
      <c r="M83" s="29"/>
      <c r="N83" s="33">
        <f>AVERAGE($I$5:$I$505)</f>
        <v>4.558441558441558</v>
      </c>
      <c r="O83" t="s">
        <v>137</v>
      </c>
      <c r="P83" t="str">
        <f>$P$137</f>
        <v>X_Dante_X</v>
      </c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6"/>
        <v>0</v>
      </c>
      <c r="M84" s="29"/>
    </row>
    <row r="85" spans="1:14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6"/>
        <v>0</v>
      </c>
      <c r="M85" s="29"/>
      <c r="N85" s="14" t="s">
        <v>194</v>
      </c>
    </row>
    <row r="86" spans="1:16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6"/>
        <v>0</v>
      </c>
      <c r="M86" s="29"/>
      <c r="N86" s="34">
        <f>STDEV($D$5:$D$505)</f>
        <v>3.4883361944244293</v>
      </c>
      <c r="O86" t="s">
        <v>137</v>
      </c>
      <c r="P86" t="str">
        <f>$P$132</f>
        <v>ExThaNemesis</v>
      </c>
    </row>
    <row r="87" spans="1:16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6"/>
        <v>0</v>
      </c>
      <c r="M87" s="29"/>
      <c r="N87" s="34">
        <f>STDEV($E$5:$E$505)</f>
        <v>3.371860961417383</v>
      </c>
      <c r="O87" t="s">
        <v>137</v>
      </c>
      <c r="P87" t="str">
        <f>$P$133</f>
        <v>KleenexTissue50</v>
      </c>
    </row>
    <row r="88" spans="1:16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aca="true" t="shared" si="7" ref="L88:L119">SUM(B88:K88)</f>
        <v>0</v>
      </c>
      <c r="M88" s="29"/>
      <c r="N88" s="34">
        <f>STDEV($J$5:$J$505)</f>
        <v>3.0157934698690805</v>
      </c>
      <c r="O88" t="s">
        <v>137</v>
      </c>
      <c r="P88" t="str">
        <f>$P$138</f>
        <v>DpOblivion</v>
      </c>
    </row>
    <row r="89" spans="1:16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7"/>
        <v>0</v>
      </c>
      <c r="M89" s="29"/>
      <c r="N89" s="34">
        <f>STDEV($B$5:$B$505)</f>
        <v>2.902729288200015</v>
      </c>
      <c r="O89" t="s">
        <v>137</v>
      </c>
      <c r="P89" t="str">
        <f>$P$130</f>
        <v>transience</v>
      </c>
    </row>
    <row r="90" spans="1:16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7"/>
        <v>0</v>
      </c>
      <c r="M90" s="29"/>
      <c r="N90" s="34">
        <f>STDEV($K$5:$K$505)</f>
        <v>2.7023065512997477</v>
      </c>
      <c r="O90" t="s">
        <v>137</v>
      </c>
      <c r="P90" t="str">
        <f>$P$139</f>
        <v>Ngamer64</v>
      </c>
    </row>
    <row r="91" spans="1:16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7"/>
        <v>0</v>
      </c>
      <c r="M91" s="29"/>
      <c r="N91" s="34">
        <f>STDEV($G$5:$G$505)</f>
        <v>2.692994887248726</v>
      </c>
      <c r="O91" t="s">
        <v>137</v>
      </c>
      <c r="P91" t="str">
        <f>$P$135</f>
        <v>War13104</v>
      </c>
    </row>
    <row r="92" spans="1:16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7"/>
        <v>0</v>
      </c>
      <c r="M92" s="29"/>
      <c r="N92" s="34">
        <f>STDEV($F$5:$F$505)</f>
        <v>2.5677424784052425</v>
      </c>
      <c r="O92" t="s">
        <v>137</v>
      </c>
      <c r="P92" t="str">
        <f>$P$134</f>
        <v>yoblazer33</v>
      </c>
    </row>
    <row r="93" spans="1:16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7"/>
        <v>0</v>
      </c>
      <c r="M93" s="29"/>
      <c r="N93" s="34">
        <f>STDEV($C$5:$C$505)</f>
        <v>2.535327967260274</v>
      </c>
      <c r="O93" t="s">
        <v>137</v>
      </c>
      <c r="P93" t="str">
        <f>$P$131</f>
        <v>Ed Bellis</v>
      </c>
    </row>
    <row r="94" spans="1:16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7"/>
        <v>0</v>
      </c>
      <c r="M94" s="29"/>
      <c r="N94" s="34">
        <f>STDEV($H$5:$H$505)</f>
        <v>2.4194472968317116</v>
      </c>
      <c r="O94" t="s">
        <v>137</v>
      </c>
      <c r="P94" t="str">
        <f>$P$136</f>
        <v>FFDragon</v>
      </c>
    </row>
    <row r="95" spans="1:16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7"/>
        <v>0</v>
      </c>
      <c r="M95" s="29"/>
      <c r="N95" s="34">
        <f>STDEV($I$5:$I$505)</f>
        <v>2.3084142796888134</v>
      </c>
      <c r="O95" t="s">
        <v>137</v>
      </c>
      <c r="P95" t="str">
        <f>$P$137</f>
        <v>X_Dante_X</v>
      </c>
    </row>
    <row r="96" spans="1:15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7"/>
        <v>0</v>
      </c>
      <c r="M96" s="29"/>
      <c r="N96" s="16"/>
      <c r="O96" s="16"/>
    </row>
    <row r="97" spans="1:15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7"/>
        <v>0</v>
      </c>
      <c r="M97" s="29"/>
      <c r="N97" s="14" t="s">
        <v>138</v>
      </c>
      <c r="O97" s="14"/>
    </row>
    <row r="98" spans="1:16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7"/>
        <v>0</v>
      </c>
      <c r="M98" s="29"/>
      <c r="N98" s="16">
        <f>COUNTIF(D$5:D$505,"10")</f>
        <v>18</v>
      </c>
      <c r="O98" t="s">
        <v>137</v>
      </c>
      <c r="P98" t="str">
        <f>$P$132</f>
        <v>ExThaNemesis</v>
      </c>
    </row>
    <row r="99" spans="1:16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7"/>
        <v>0</v>
      </c>
      <c r="M99" s="29"/>
      <c r="N99" s="16">
        <f>COUNTIF(E$5:E$505,"10")</f>
        <v>15</v>
      </c>
      <c r="O99" t="s">
        <v>137</v>
      </c>
      <c r="P99" t="str">
        <f>$P$133</f>
        <v>KleenexTissue50</v>
      </c>
    </row>
    <row r="100" spans="1:16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7"/>
        <v>0</v>
      </c>
      <c r="M100" s="29"/>
      <c r="N100" s="16">
        <f>COUNTIF(B$5:B$505,"10")</f>
        <v>10</v>
      </c>
      <c r="O100" t="s">
        <v>137</v>
      </c>
      <c r="P100" t="str">
        <f>$P$130</f>
        <v>transience</v>
      </c>
    </row>
    <row r="101" spans="1:16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t="shared" si="7"/>
        <v>0</v>
      </c>
      <c r="M101" s="29"/>
      <c r="N101" s="16">
        <f>COUNTIF(C$5:C$505,"10")</f>
        <v>9</v>
      </c>
      <c r="O101" t="s">
        <v>137</v>
      </c>
      <c r="P101" t="str">
        <f>$P$131</f>
        <v>Ed Bellis</v>
      </c>
    </row>
    <row r="102" spans="1:16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7"/>
        <v>0</v>
      </c>
      <c r="M102" s="29"/>
      <c r="N102" s="16">
        <f>COUNTIF(J$5:J$505,"10")</f>
        <v>7</v>
      </c>
      <c r="O102" t="s">
        <v>137</v>
      </c>
      <c r="P102" t="str">
        <f>$P$138</f>
        <v>DpOblivion</v>
      </c>
    </row>
    <row r="103" spans="1:16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7"/>
        <v>0</v>
      </c>
      <c r="M103" s="29"/>
      <c r="N103" s="16">
        <f>COUNTIF(F$5:F$505,"10")</f>
        <v>4</v>
      </c>
      <c r="O103" t="s">
        <v>137</v>
      </c>
      <c r="P103" t="str">
        <f>$P$134</f>
        <v>yoblazer33</v>
      </c>
    </row>
    <row r="104" spans="1:16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7"/>
        <v>0</v>
      </c>
      <c r="M104" s="29"/>
      <c r="N104" s="16">
        <f>COUNTIF(H$5:H$505,"10")</f>
        <v>4</v>
      </c>
      <c r="O104" t="s">
        <v>137</v>
      </c>
      <c r="P104" t="str">
        <f>$P$136</f>
        <v>FFDragon</v>
      </c>
    </row>
    <row r="105" spans="1:16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7"/>
        <v>0</v>
      </c>
      <c r="M105" s="29"/>
      <c r="N105" s="16">
        <f>COUNTIF(K$5:K$505,"10")</f>
        <v>4</v>
      </c>
      <c r="O105" t="s">
        <v>137</v>
      </c>
      <c r="P105" t="str">
        <f>$P$139</f>
        <v>Ngamer64</v>
      </c>
    </row>
    <row r="106" spans="1:16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7"/>
        <v>0</v>
      </c>
      <c r="M106" s="29"/>
      <c r="N106" s="16">
        <f>COUNTIF(G$5:G$505,"10")</f>
        <v>3</v>
      </c>
      <c r="O106" t="s">
        <v>137</v>
      </c>
      <c r="P106" t="str">
        <f>$P$135</f>
        <v>War13104</v>
      </c>
    </row>
    <row r="107" spans="1:16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7"/>
        <v>0</v>
      </c>
      <c r="M107" s="29"/>
      <c r="N107" s="16">
        <f>COUNTIF(I$5:I$505,"10")</f>
        <v>3</v>
      </c>
      <c r="O107" t="s">
        <v>137</v>
      </c>
      <c r="P107" t="str">
        <f>$P$137</f>
        <v>X_Dante_X</v>
      </c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7"/>
        <v>0</v>
      </c>
      <c r="M108" s="29"/>
    </row>
    <row r="109" spans="1:15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7"/>
        <v>0</v>
      </c>
      <c r="M109" s="29"/>
      <c r="N109" s="14" t="s">
        <v>139</v>
      </c>
      <c r="O109" s="14"/>
    </row>
    <row r="110" spans="1:16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7"/>
        <v>0</v>
      </c>
      <c r="M110" s="29"/>
      <c r="N110" s="16">
        <f>COUNTIF(E$5:E$505,"1")</f>
        <v>14</v>
      </c>
      <c r="O110" t="s">
        <v>137</v>
      </c>
      <c r="P110" t="str">
        <f>$P$133</f>
        <v>KleenexTissue50</v>
      </c>
    </row>
    <row r="111" spans="1:16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7"/>
        <v>0</v>
      </c>
      <c r="M111" s="29"/>
      <c r="N111" s="16">
        <f>COUNTIF(D$5:D$505,"1")</f>
        <v>13</v>
      </c>
      <c r="O111" t="s">
        <v>137</v>
      </c>
      <c r="P111" t="str">
        <f>$P$132</f>
        <v>ExThaNemesis</v>
      </c>
    </row>
    <row r="112" spans="1:16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7"/>
        <v>0</v>
      </c>
      <c r="M112" s="29"/>
      <c r="N112" s="16">
        <f>COUNTIF(J$5:J$505,"1")</f>
        <v>12</v>
      </c>
      <c r="O112" t="s">
        <v>137</v>
      </c>
      <c r="P112" t="str">
        <f>$P$138</f>
        <v>DpOblivion</v>
      </c>
    </row>
    <row r="113" spans="1:16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7"/>
        <v>0</v>
      </c>
      <c r="M113" s="29"/>
      <c r="N113" s="16">
        <f>COUNTIF(G$5:G$505,"1")</f>
        <v>10</v>
      </c>
      <c r="O113" t="s">
        <v>137</v>
      </c>
      <c r="P113" t="str">
        <f>$P$135</f>
        <v>War13104</v>
      </c>
    </row>
    <row r="114" spans="1:16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7"/>
        <v>0</v>
      </c>
      <c r="M114" s="29"/>
      <c r="N114" s="16">
        <f>COUNTIF(K$5:K$505,"1")</f>
        <v>9</v>
      </c>
      <c r="O114" t="s">
        <v>137</v>
      </c>
      <c r="P114" t="str">
        <f>$P$139</f>
        <v>Ngamer64</v>
      </c>
    </row>
    <row r="115" spans="1:16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7"/>
        <v>0</v>
      </c>
      <c r="M115" s="29"/>
      <c r="N115" s="16">
        <f>COUNTIF(F$5:F$505,"1")</f>
        <v>5</v>
      </c>
      <c r="O115" t="s">
        <v>137</v>
      </c>
      <c r="P115" t="str">
        <f>$P$134</f>
        <v>yoblazer33</v>
      </c>
    </row>
    <row r="116" spans="1:16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7"/>
        <v>0</v>
      </c>
      <c r="M116" s="29"/>
      <c r="N116" s="16">
        <f>COUNTIF(C$5:C$505,"1")</f>
        <v>4</v>
      </c>
      <c r="O116" t="s">
        <v>137</v>
      </c>
      <c r="P116" t="str">
        <f>$P$131</f>
        <v>Ed Bellis</v>
      </c>
    </row>
    <row r="117" spans="1:16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7"/>
        <v>0</v>
      </c>
      <c r="M117" s="29"/>
      <c r="N117" s="16">
        <f>COUNTIF(I$5:I$505,"1")</f>
        <v>4</v>
      </c>
      <c r="O117" t="s">
        <v>137</v>
      </c>
      <c r="P117" t="str">
        <f>$P$137</f>
        <v>X_Dante_X</v>
      </c>
    </row>
    <row r="118" spans="1:16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7"/>
        <v>0</v>
      </c>
      <c r="M118" s="29"/>
      <c r="N118" s="16">
        <f>COUNTIF(B$5:B$505,"1")</f>
        <v>3</v>
      </c>
      <c r="O118" t="s">
        <v>137</v>
      </c>
      <c r="P118" t="str">
        <f>$P$130</f>
        <v>transience</v>
      </c>
    </row>
    <row r="119" spans="1:16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7"/>
        <v>0</v>
      </c>
      <c r="M119" s="29"/>
      <c r="N119" s="16">
        <f>COUNTIF(H$5:H$505,"1")</f>
        <v>3</v>
      </c>
      <c r="O119" t="s">
        <v>137</v>
      </c>
      <c r="P119" t="str">
        <f>$P$136</f>
        <v>FFDragon</v>
      </c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aca="true" t="shared" si="8" ref="L120:L151">SUM(B120:K120)</f>
        <v>0</v>
      </c>
      <c r="M120" s="29"/>
    </row>
    <row r="121" spans="1:14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8"/>
        <v>0</v>
      </c>
      <c r="M121" s="29"/>
      <c r="N121" s="14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8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8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8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8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8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8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8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8"/>
        <v>0</v>
      </c>
      <c r="M129" s="29"/>
    </row>
    <row r="130" spans="1:16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8"/>
        <v>0</v>
      </c>
      <c r="M130" s="29"/>
      <c r="P130" t="s">
        <v>183</v>
      </c>
    </row>
    <row r="131" spans="1:16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8"/>
        <v>0</v>
      </c>
      <c r="M131" s="29"/>
      <c r="P131" t="s">
        <v>184</v>
      </c>
    </row>
    <row r="132" spans="1:16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8"/>
        <v>0</v>
      </c>
      <c r="M132" s="29"/>
      <c r="P132" t="s">
        <v>185</v>
      </c>
    </row>
    <row r="133" spans="1:16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t="shared" si="8"/>
        <v>0</v>
      </c>
      <c r="M133" s="29"/>
      <c r="P133" t="s">
        <v>186</v>
      </c>
    </row>
    <row r="134" spans="1:16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8"/>
        <v>0</v>
      </c>
      <c r="M134" s="29"/>
      <c r="P134" t="s">
        <v>161</v>
      </c>
    </row>
    <row r="135" spans="1:16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8"/>
        <v>0</v>
      </c>
      <c r="M135" s="29"/>
      <c r="P135" t="s">
        <v>162</v>
      </c>
    </row>
    <row r="136" spans="1:16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8"/>
        <v>0</v>
      </c>
      <c r="M136" s="29"/>
      <c r="P136" t="s">
        <v>187</v>
      </c>
    </row>
    <row r="137" spans="1:16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8"/>
        <v>0</v>
      </c>
      <c r="M137" s="29"/>
      <c r="P137" t="s">
        <v>160</v>
      </c>
    </row>
    <row r="138" spans="1:16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8"/>
        <v>0</v>
      </c>
      <c r="M138" s="29"/>
      <c r="P138" t="s">
        <v>188</v>
      </c>
    </row>
    <row r="139" spans="1:16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8"/>
        <v>0</v>
      </c>
      <c r="M139" s="29"/>
      <c r="P139" t="s">
        <v>163</v>
      </c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8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8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8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8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8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8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8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8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8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8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8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8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aca="true" t="shared" si="9" ref="L152:L183">SUM(B152:K152)</f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9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9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9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9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9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9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9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9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9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9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9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9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t="shared" si="9"/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9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9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9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9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9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9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9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9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9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9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9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9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9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9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9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9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9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9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aca="true" t="shared" si="10" ref="L184:L204">SUM(B184:K184)</f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10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10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10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10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10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10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10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10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10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10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10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10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t="shared" si="10"/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10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10"/>
        <v>0</v>
      </c>
      <c r="M199" s="29"/>
    </row>
    <row r="200" spans="1:12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10"/>
        <v>0</v>
      </c>
    </row>
    <row r="201" spans="1:12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10"/>
        <v>0</v>
      </c>
    </row>
    <row r="202" spans="1:12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10"/>
        <v>0</v>
      </c>
    </row>
    <row r="203" spans="1:12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10"/>
        <v>0</v>
      </c>
    </row>
    <row r="204" spans="1:12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10"/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I1" sqref="I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5</v>
      </c>
      <c r="C1" s="17">
        <f t="shared" si="0"/>
        <v>15</v>
      </c>
      <c r="D1" s="17">
        <f t="shared" si="0"/>
        <v>65</v>
      </c>
      <c r="E1" s="17">
        <f t="shared" si="0"/>
        <v>65</v>
      </c>
      <c r="F1" s="17">
        <f t="shared" si="0"/>
        <v>10</v>
      </c>
      <c r="G1" s="17">
        <f t="shared" si="0"/>
        <v>15</v>
      </c>
      <c r="H1" s="17">
        <f t="shared" si="0"/>
        <v>25</v>
      </c>
      <c r="I1" s="17">
        <f t="shared" si="0"/>
        <v>20</v>
      </c>
      <c r="J1" s="17">
        <f t="shared" si="0"/>
        <v>15</v>
      </c>
      <c r="K1" s="17">
        <f t="shared" si="0"/>
        <v>30</v>
      </c>
      <c r="N1" s="35"/>
      <c r="S1" t="s">
        <v>183</v>
      </c>
    </row>
    <row r="2" spans="1:19" ht="12.75">
      <c r="A2" s="5" t="s">
        <v>136</v>
      </c>
      <c r="B2" s="31">
        <f aca="true" t="shared" si="1" ref="B2:K2">B1/(SUM($B$1:$K$1))</f>
        <v>0.018867924528301886</v>
      </c>
      <c r="C2" s="31">
        <f t="shared" si="1"/>
        <v>0.05660377358490566</v>
      </c>
      <c r="D2" s="31">
        <f t="shared" si="1"/>
        <v>0.24528301886792453</v>
      </c>
      <c r="E2" s="31">
        <f t="shared" si="1"/>
        <v>0.24528301886792453</v>
      </c>
      <c r="F2" s="31">
        <f t="shared" si="1"/>
        <v>0.03773584905660377</v>
      </c>
      <c r="G2" s="31">
        <f t="shared" si="1"/>
        <v>0.05660377358490566</v>
      </c>
      <c r="H2" s="31">
        <f t="shared" si="1"/>
        <v>0.09433962264150944</v>
      </c>
      <c r="I2" s="31">
        <f t="shared" si="1"/>
        <v>0.07547169811320754</v>
      </c>
      <c r="J2" s="31">
        <f t="shared" si="1"/>
        <v>0.05660377358490566</v>
      </c>
      <c r="K2" s="31">
        <f t="shared" si="1"/>
        <v>0.11320754716981132</v>
      </c>
      <c r="N2" s="36"/>
      <c r="O2" s="30"/>
      <c r="S2" t="s">
        <v>184</v>
      </c>
    </row>
    <row r="3" spans="1:19" ht="12.75">
      <c r="A3" s="6" t="s">
        <v>133</v>
      </c>
      <c r="B3" s="32">
        <f aca="true" t="shared" si="2" ref="B3:K3">COUNTA(B5:B505)</f>
        <v>1</v>
      </c>
      <c r="C3" s="32">
        <f t="shared" si="2"/>
        <v>3</v>
      </c>
      <c r="D3" s="32">
        <f t="shared" si="2"/>
        <v>13</v>
      </c>
      <c r="E3" s="32">
        <f t="shared" si="2"/>
        <v>13</v>
      </c>
      <c r="F3" s="32">
        <f t="shared" si="2"/>
        <v>2</v>
      </c>
      <c r="G3" s="32">
        <f t="shared" si="2"/>
        <v>3</v>
      </c>
      <c r="H3" s="32">
        <f t="shared" si="2"/>
        <v>5</v>
      </c>
      <c r="I3" s="32">
        <f t="shared" si="2"/>
        <v>4</v>
      </c>
      <c r="J3" s="32">
        <f t="shared" si="2"/>
        <v>3</v>
      </c>
      <c r="K3" s="32">
        <f t="shared" si="2"/>
        <v>6</v>
      </c>
      <c r="S3" t="s">
        <v>185</v>
      </c>
    </row>
    <row r="4" spans="1:19" ht="13.5" thickBot="1">
      <c r="A4" s="3"/>
      <c r="B4" s="19" t="s">
        <v>179</v>
      </c>
      <c r="C4" s="27" t="s">
        <v>180</v>
      </c>
      <c r="D4" s="26" t="s">
        <v>152</v>
      </c>
      <c r="E4" s="27" t="s">
        <v>169</v>
      </c>
      <c r="F4" s="26" t="s">
        <v>181</v>
      </c>
      <c r="G4" s="20" t="s">
        <v>165</v>
      </c>
      <c r="H4" s="18" t="s">
        <v>182</v>
      </c>
      <c r="I4" s="20" t="s">
        <v>166</v>
      </c>
      <c r="J4" s="18" t="s">
        <v>164</v>
      </c>
      <c r="K4" s="20" t="s">
        <v>157</v>
      </c>
      <c r="S4" t="s">
        <v>186</v>
      </c>
    </row>
    <row r="5" spans="1:19" ht="12.75">
      <c r="A5" s="4" t="s">
        <v>153</v>
      </c>
      <c r="B5" s="7"/>
      <c r="C5" s="21"/>
      <c r="D5" s="10"/>
      <c r="E5" s="21"/>
      <c r="F5" s="10"/>
      <c r="G5" s="21"/>
      <c r="H5" s="10"/>
      <c r="I5" s="21"/>
      <c r="J5" s="10"/>
      <c r="K5" s="21">
        <v>5</v>
      </c>
      <c r="L5" s="15">
        <f aca="true" t="shared" si="3" ref="L5:L36">SUM(B5:K5)</f>
        <v>5</v>
      </c>
      <c r="M5" s="29"/>
      <c r="N5" s="14" t="s">
        <v>196</v>
      </c>
      <c r="S5" t="s">
        <v>161</v>
      </c>
    </row>
    <row r="6" spans="1:19" ht="12.75">
      <c r="A6" s="4" t="s">
        <v>155</v>
      </c>
      <c r="B6" s="8"/>
      <c r="C6" s="22"/>
      <c r="D6" s="11"/>
      <c r="E6" s="22"/>
      <c r="F6" s="11"/>
      <c r="G6" s="22"/>
      <c r="H6" s="11"/>
      <c r="I6" s="22">
        <v>5</v>
      </c>
      <c r="J6" s="11"/>
      <c r="K6" s="22"/>
      <c r="L6" s="15">
        <f t="shared" si="3"/>
        <v>5</v>
      </c>
      <c r="M6" s="29"/>
      <c r="N6" s="41">
        <f>$E$3</f>
        <v>13</v>
      </c>
      <c r="O6" t="s">
        <v>137</v>
      </c>
      <c r="P6" t="str">
        <f>$S$4</f>
        <v>KleenexTissue50</v>
      </c>
      <c r="S6" t="s">
        <v>162</v>
      </c>
    </row>
    <row r="7" spans="1:19" ht="12.75">
      <c r="A7" s="4" t="s">
        <v>159</v>
      </c>
      <c r="B7" s="8"/>
      <c r="C7" s="22"/>
      <c r="D7" s="11"/>
      <c r="E7" s="22"/>
      <c r="F7" s="11">
        <v>5</v>
      </c>
      <c r="G7" s="22"/>
      <c r="H7" s="11"/>
      <c r="I7" s="22"/>
      <c r="J7" s="11"/>
      <c r="K7" s="22"/>
      <c r="L7" s="15">
        <f t="shared" si="3"/>
        <v>5</v>
      </c>
      <c r="M7" s="29"/>
      <c r="N7" s="41">
        <f>$D$3</f>
        <v>13</v>
      </c>
      <c r="O7" t="s">
        <v>137</v>
      </c>
      <c r="P7" t="str">
        <f>$S$3</f>
        <v>ExThaNemesis</v>
      </c>
      <c r="S7" t="s">
        <v>187</v>
      </c>
    </row>
    <row r="8" spans="1:19" ht="12.75">
      <c r="A8" s="4" t="s">
        <v>150</v>
      </c>
      <c r="B8" s="8"/>
      <c r="C8" s="22">
        <v>5</v>
      </c>
      <c r="D8" s="11"/>
      <c r="E8" s="22"/>
      <c r="F8" s="11"/>
      <c r="G8" s="22"/>
      <c r="H8" s="11"/>
      <c r="I8" s="22"/>
      <c r="J8" s="11"/>
      <c r="K8" s="22"/>
      <c r="L8" s="15">
        <f t="shared" si="3"/>
        <v>5</v>
      </c>
      <c r="M8" s="29"/>
      <c r="N8" s="41">
        <f>$K$3</f>
        <v>6</v>
      </c>
      <c r="O8" t="s">
        <v>137</v>
      </c>
      <c r="P8" t="str">
        <f>$S$10</f>
        <v>Ngamer64</v>
      </c>
      <c r="S8" t="s">
        <v>160</v>
      </c>
    </row>
    <row r="9" spans="1:19" ht="12.75">
      <c r="A9" s="4" t="s">
        <v>154</v>
      </c>
      <c r="B9" s="8"/>
      <c r="C9" s="22"/>
      <c r="D9" s="11"/>
      <c r="E9" s="22">
        <v>5</v>
      </c>
      <c r="F9" s="11"/>
      <c r="G9" s="22"/>
      <c r="H9" s="11"/>
      <c r="I9" s="22"/>
      <c r="J9" s="11"/>
      <c r="K9" s="22"/>
      <c r="L9" s="15">
        <f t="shared" si="3"/>
        <v>5</v>
      </c>
      <c r="M9" s="29"/>
      <c r="N9" s="41">
        <f>$H$3</f>
        <v>5</v>
      </c>
      <c r="O9" t="s">
        <v>137</v>
      </c>
      <c r="P9" t="str">
        <f>$S$7</f>
        <v>FFDragon</v>
      </c>
      <c r="S9" t="s">
        <v>188</v>
      </c>
    </row>
    <row r="10" spans="1:19" ht="12.75">
      <c r="A10" s="4" t="s">
        <v>151</v>
      </c>
      <c r="B10" s="8"/>
      <c r="C10" s="22"/>
      <c r="D10" s="11"/>
      <c r="E10" s="22">
        <v>5</v>
      </c>
      <c r="F10" s="11"/>
      <c r="G10" s="22"/>
      <c r="H10" s="11"/>
      <c r="I10" s="22"/>
      <c r="J10" s="11"/>
      <c r="K10" s="22"/>
      <c r="L10" s="15">
        <f t="shared" si="3"/>
        <v>5</v>
      </c>
      <c r="M10" s="29"/>
      <c r="N10" s="41">
        <f>$I$3</f>
        <v>4</v>
      </c>
      <c r="O10" t="s">
        <v>137</v>
      </c>
      <c r="P10" t="str">
        <f>$S$8</f>
        <v>X_Dante_X</v>
      </c>
      <c r="S10" t="s">
        <v>163</v>
      </c>
    </row>
    <row r="11" spans="1:16" ht="12.75">
      <c r="A11" s="4" t="s">
        <v>158</v>
      </c>
      <c r="B11" s="8"/>
      <c r="C11" s="22"/>
      <c r="D11" s="11"/>
      <c r="E11" s="22">
        <v>5</v>
      </c>
      <c r="F11" s="11"/>
      <c r="G11" s="22"/>
      <c r="H11" s="11"/>
      <c r="I11" s="22"/>
      <c r="J11" s="11"/>
      <c r="K11" s="22"/>
      <c r="L11" s="15">
        <f t="shared" si="3"/>
        <v>5</v>
      </c>
      <c r="M11" s="29"/>
      <c r="N11" s="41">
        <f>$C$3</f>
        <v>3</v>
      </c>
      <c r="O11" t="s">
        <v>137</v>
      </c>
      <c r="P11" t="str">
        <f>$S$2</f>
        <v>Ed Bellis</v>
      </c>
    </row>
    <row r="12" spans="1:16" ht="12.75">
      <c r="A12" s="4" t="s">
        <v>199</v>
      </c>
      <c r="B12" s="8"/>
      <c r="C12" s="22"/>
      <c r="D12" s="11"/>
      <c r="E12" s="22">
        <v>5</v>
      </c>
      <c r="F12" s="11"/>
      <c r="G12" s="22"/>
      <c r="H12" s="11"/>
      <c r="I12" s="22"/>
      <c r="J12" s="11"/>
      <c r="K12" s="22"/>
      <c r="L12" s="15">
        <f t="shared" si="3"/>
        <v>5</v>
      </c>
      <c r="M12" s="29"/>
      <c r="N12" s="41">
        <f>$G$3</f>
        <v>3</v>
      </c>
      <c r="O12" t="s">
        <v>137</v>
      </c>
      <c r="P12" t="str">
        <f>$S$6</f>
        <v>War13104</v>
      </c>
    </row>
    <row r="13" spans="1:16" ht="12.75">
      <c r="A13" s="4" t="s">
        <v>200</v>
      </c>
      <c r="B13" s="8"/>
      <c r="C13" s="22"/>
      <c r="D13" s="11">
        <v>5</v>
      </c>
      <c r="E13" s="22"/>
      <c r="F13" s="11"/>
      <c r="G13" s="22"/>
      <c r="H13" s="11"/>
      <c r="I13" s="22"/>
      <c r="J13" s="11"/>
      <c r="K13" s="22"/>
      <c r="L13" s="15">
        <f t="shared" si="3"/>
        <v>5</v>
      </c>
      <c r="M13" s="29"/>
      <c r="N13" s="41">
        <f>$J$3</f>
        <v>3</v>
      </c>
      <c r="O13" t="s">
        <v>137</v>
      </c>
      <c r="P13" t="str">
        <f>$S$9</f>
        <v>DpOblivion</v>
      </c>
    </row>
    <row r="14" spans="1:16" ht="12.75">
      <c r="A14" s="4" t="s">
        <v>201</v>
      </c>
      <c r="B14" s="8"/>
      <c r="C14" s="22"/>
      <c r="D14" s="11">
        <v>5</v>
      </c>
      <c r="E14" s="22"/>
      <c r="F14" s="11"/>
      <c r="G14" s="22"/>
      <c r="H14" s="11"/>
      <c r="I14" s="22"/>
      <c r="J14" s="11"/>
      <c r="K14" s="22"/>
      <c r="L14" s="15">
        <f t="shared" si="3"/>
        <v>5</v>
      </c>
      <c r="M14" s="29"/>
      <c r="N14" s="41">
        <f>$F$3</f>
        <v>2</v>
      </c>
      <c r="O14" t="s">
        <v>137</v>
      </c>
      <c r="P14" t="str">
        <f>$S$5</f>
        <v>yoblazer33</v>
      </c>
    </row>
    <row r="15" spans="1:16" ht="12.75">
      <c r="A15" s="4" t="s">
        <v>202</v>
      </c>
      <c r="B15" s="8"/>
      <c r="C15" s="22"/>
      <c r="D15" s="11"/>
      <c r="E15" s="22">
        <v>5</v>
      </c>
      <c r="F15" s="11"/>
      <c r="G15" s="22"/>
      <c r="H15" s="11"/>
      <c r="I15" s="22"/>
      <c r="J15" s="11"/>
      <c r="K15" s="22"/>
      <c r="L15" s="15">
        <f t="shared" si="3"/>
        <v>5</v>
      </c>
      <c r="M15" s="29"/>
      <c r="N15" s="41">
        <f>$B$3</f>
        <v>1</v>
      </c>
      <c r="O15" t="s">
        <v>137</v>
      </c>
      <c r="P15" t="str">
        <f>$S$1</f>
        <v>transience</v>
      </c>
    </row>
    <row r="16" spans="1:13" ht="12.75">
      <c r="A16" s="4" t="s">
        <v>166</v>
      </c>
      <c r="B16" s="8"/>
      <c r="C16" s="22"/>
      <c r="D16" s="11"/>
      <c r="E16" s="22"/>
      <c r="F16" s="11"/>
      <c r="G16" s="22"/>
      <c r="H16" s="11"/>
      <c r="I16" s="22">
        <v>5</v>
      </c>
      <c r="J16" s="11"/>
      <c r="K16" s="22"/>
      <c r="L16" s="15">
        <f t="shared" si="3"/>
        <v>5</v>
      </c>
      <c r="M16" s="29"/>
    </row>
    <row r="17" spans="1:15" ht="12.75">
      <c r="A17" s="4" t="s">
        <v>203</v>
      </c>
      <c r="B17" s="8"/>
      <c r="C17" s="22"/>
      <c r="D17" s="11"/>
      <c r="E17" s="22"/>
      <c r="F17" s="11"/>
      <c r="G17" s="22"/>
      <c r="H17" s="11">
        <v>5</v>
      </c>
      <c r="I17" s="22"/>
      <c r="J17" s="11"/>
      <c r="K17" s="22"/>
      <c r="L17" s="15">
        <f t="shared" si="3"/>
        <v>5</v>
      </c>
      <c r="M17" s="29"/>
      <c r="N17" s="14" t="s">
        <v>197</v>
      </c>
      <c r="O17" s="14"/>
    </row>
    <row r="18" spans="1:16" ht="12.75">
      <c r="A18" s="4" t="s">
        <v>204</v>
      </c>
      <c r="B18" s="8"/>
      <c r="C18" s="22"/>
      <c r="D18" s="11"/>
      <c r="E18" s="22">
        <v>5</v>
      </c>
      <c r="F18" s="11"/>
      <c r="G18" s="22"/>
      <c r="H18" s="11"/>
      <c r="I18" s="22"/>
      <c r="J18" s="11"/>
      <c r="K18" s="22"/>
      <c r="L18" s="15">
        <f t="shared" si="3"/>
        <v>5</v>
      </c>
      <c r="M18" s="29"/>
      <c r="N18">
        <f>$E$1</f>
        <v>65</v>
      </c>
      <c r="O18" t="s">
        <v>137</v>
      </c>
      <c r="P18" t="str">
        <f>$S$4</f>
        <v>KleenexTissue50</v>
      </c>
    </row>
    <row r="19" spans="1:16" ht="12.75">
      <c r="A19" s="4" t="s">
        <v>205</v>
      </c>
      <c r="B19" s="8"/>
      <c r="C19" s="22"/>
      <c r="D19" s="11"/>
      <c r="E19" s="22">
        <v>5</v>
      </c>
      <c r="F19" s="11"/>
      <c r="G19" s="22"/>
      <c r="H19" s="11"/>
      <c r="I19" s="22"/>
      <c r="J19" s="11"/>
      <c r="K19" s="22"/>
      <c r="L19" s="15">
        <f t="shared" si="3"/>
        <v>5</v>
      </c>
      <c r="M19" s="29"/>
      <c r="N19">
        <f>$D$1</f>
        <v>65</v>
      </c>
      <c r="O19" t="s">
        <v>137</v>
      </c>
      <c r="P19" t="str">
        <f>$S$3</f>
        <v>ExThaNemesis</v>
      </c>
    </row>
    <row r="20" spans="1:16" ht="12.75">
      <c r="A20" s="4" t="s">
        <v>206</v>
      </c>
      <c r="B20" s="8"/>
      <c r="C20" s="22"/>
      <c r="D20" s="11"/>
      <c r="E20" s="22">
        <v>5</v>
      </c>
      <c r="F20" s="11"/>
      <c r="G20" s="22"/>
      <c r="H20" s="11"/>
      <c r="I20" s="22"/>
      <c r="J20" s="11"/>
      <c r="K20" s="22"/>
      <c r="L20" s="15">
        <f t="shared" si="3"/>
        <v>5</v>
      </c>
      <c r="M20" s="29"/>
      <c r="N20">
        <f>$K$1</f>
        <v>30</v>
      </c>
      <c r="O20" t="s">
        <v>137</v>
      </c>
      <c r="P20" t="str">
        <f>$S$10</f>
        <v>Ngamer64</v>
      </c>
    </row>
    <row r="21" spans="1:16" ht="12.75">
      <c r="A21" s="4" t="s">
        <v>207</v>
      </c>
      <c r="B21" s="8"/>
      <c r="C21" s="22"/>
      <c r="D21" s="11">
        <v>5</v>
      </c>
      <c r="E21" s="22"/>
      <c r="F21" s="11"/>
      <c r="G21" s="22"/>
      <c r="H21" s="11"/>
      <c r="I21" s="22"/>
      <c r="J21" s="11"/>
      <c r="K21" s="22"/>
      <c r="L21" s="15">
        <f t="shared" si="3"/>
        <v>5</v>
      </c>
      <c r="M21" s="29"/>
      <c r="N21">
        <f>$H$1</f>
        <v>25</v>
      </c>
      <c r="O21" t="s">
        <v>137</v>
      </c>
      <c r="P21" t="str">
        <f>$S$7</f>
        <v>FFDragon</v>
      </c>
    </row>
    <row r="22" spans="1:16" ht="12.75">
      <c r="A22" s="4" t="s">
        <v>208</v>
      </c>
      <c r="B22" s="8"/>
      <c r="C22" s="22"/>
      <c r="D22" s="11"/>
      <c r="E22" s="22"/>
      <c r="F22" s="11"/>
      <c r="G22" s="22"/>
      <c r="H22" s="11"/>
      <c r="I22" s="22"/>
      <c r="J22" s="11">
        <v>5</v>
      </c>
      <c r="K22" s="22"/>
      <c r="L22" s="15">
        <f t="shared" si="3"/>
        <v>5</v>
      </c>
      <c r="M22" s="29"/>
      <c r="N22">
        <f>$I$1</f>
        <v>20</v>
      </c>
      <c r="O22" t="s">
        <v>137</v>
      </c>
      <c r="P22" t="str">
        <f>$S$8</f>
        <v>X_Dante_X</v>
      </c>
    </row>
    <row r="23" spans="1:16" ht="12.75">
      <c r="A23" s="4" t="s">
        <v>209</v>
      </c>
      <c r="B23" s="8"/>
      <c r="C23" s="22"/>
      <c r="D23" s="11"/>
      <c r="E23" s="22"/>
      <c r="F23" s="11"/>
      <c r="G23" s="22"/>
      <c r="H23" s="11">
        <v>5</v>
      </c>
      <c r="I23" s="22"/>
      <c r="J23" s="11"/>
      <c r="K23" s="22"/>
      <c r="L23" s="15">
        <f t="shared" si="3"/>
        <v>5</v>
      </c>
      <c r="M23" s="29"/>
      <c r="N23">
        <f>$C$1</f>
        <v>15</v>
      </c>
      <c r="O23" t="s">
        <v>137</v>
      </c>
      <c r="P23" t="str">
        <f>$S$2</f>
        <v>Ed Bellis</v>
      </c>
    </row>
    <row r="24" spans="1:16" ht="12.75">
      <c r="A24" s="4" t="s">
        <v>169</v>
      </c>
      <c r="B24" s="8"/>
      <c r="C24" s="22"/>
      <c r="D24" s="11"/>
      <c r="E24" s="22">
        <v>5</v>
      </c>
      <c r="F24" s="11"/>
      <c r="G24" s="22"/>
      <c r="H24" s="11"/>
      <c r="I24" s="22"/>
      <c r="J24" s="11"/>
      <c r="K24" s="22"/>
      <c r="L24" s="15">
        <f t="shared" si="3"/>
        <v>5</v>
      </c>
      <c r="M24" s="29"/>
      <c r="N24">
        <f>$G$1</f>
        <v>15</v>
      </c>
      <c r="O24" t="s">
        <v>137</v>
      </c>
      <c r="P24" t="str">
        <f>$S$6</f>
        <v>War13104</v>
      </c>
    </row>
    <row r="25" spans="1:16" ht="12.75">
      <c r="A25" s="4" t="s">
        <v>210</v>
      </c>
      <c r="B25" s="8"/>
      <c r="C25" s="22"/>
      <c r="D25" s="11"/>
      <c r="E25" s="22"/>
      <c r="F25" s="11"/>
      <c r="G25" s="22"/>
      <c r="H25" s="11">
        <v>5</v>
      </c>
      <c r="I25" s="22"/>
      <c r="J25" s="11"/>
      <c r="K25" s="22"/>
      <c r="L25" s="15">
        <f t="shared" si="3"/>
        <v>5</v>
      </c>
      <c r="M25" s="29"/>
      <c r="N25">
        <f>$J$1</f>
        <v>15</v>
      </c>
      <c r="O25" t="s">
        <v>137</v>
      </c>
      <c r="P25" t="str">
        <f>$S$9</f>
        <v>DpOblivion</v>
      </c>
    </row>
    <row r="26" spans="1:16" ht="12.75">
      <c r="A26" s="4" t="s">
        <v>211</v>
      </c>
      <c r="B26" s="8"/>
      <c r="C26" s="22"/>
      <c r="D26" s="11"/>
      <c r="E26" s="22"/>
      <c r="F26" s="11"/>
      <c r="G26" s="22"/>
      <c r="H26" s="11"/>
      <c r="I26" s="22">
        <v>5</v>
      </c>
      <c r="J26" s="11"/>
      <c r="K26" s="22"/>
      <c r="L26" s="15">
        <f t="shared" si="3"/>
        <v>5</v>
      </c>
      <c r="M26" s="29"/>
      <c r="N26">
        <f>$F$1</f>
        <v>10</v>
      </c>
      <c r="O26" t="s">
        <v>137</v>
      </c>
      <c r="P26" t="str">
        <f>$S$5</f>
        <v>yoblazer33</v>
      </c>
    </row>
    <row r="27" spans="1:16" ht="12.75">
      <c r="A27" s="4" t="s">
        <v>212</v>
      </c>
      <c r="B27" s="8"/>
      <c r="C27" s="22"/>
      <c r="D27" s="11"/>
      <c r="E27" s="22"/>
      <c r="F27" s="11"/>
      <c r="G27" s="22"/>
      <c r="H27" s="11"/>
      <c r="I27" s="22">
        <v>5</v>
      </c>
      <c r="J27" s="11"/>
      <c r="K27" s="22"/>
      <c r="L27" s="15">
        <f t="shared" si="3"/>
        <v>5</v>
      </c>
      <c r="M27" s="29"/>
      <c r="N27">
        <f>$B$1</f>
        <v>5</v>
      </c>
      <c r="O27" t="s">
        <v>137</v>
      </c>
      <c r="P27" t="str">
        <f>$S$1</f>
        <v>transience</v>
      </c>
    </row>
    <row r="28" spans="1:15" ht="12.75">
      <c r="A28" s="4" t="s">
        <v>213</v>
      </c>
      <c r="B28" s="8"/>
      <c r="C28" s="22"/>
      <c r="D28" s="11"/>
      <c r="E28" s="22">
        <v>5</v>
      </c>
      <c r="F28" s="11"/>
      <c r="G28" s="22"/>
      <c r="H28" s="11"/>
      <c r="I28" s="22"/>
      <c r="J28" s="11"/>
      <c r="K28" s="22"/>
      <c r="L28" s="15">
        <f t="shared" si="3"/>
        <v>5</v>
      </c>
      <c r="M28" s="29"/>
      <c r="N28" s="16"/>
      <c r="O28" s="16"/>
    </row>
    <row r="29" spans="1:14" ht="12.75">
      <c r="A29" s="4" t="s">
        <v>152</v>
      </c>
      <c r="B29" s="8"/>
      <c r="C29" s="22"/>
      <c r="D29" s="11">
        <v>5</v>
      </c>
      <c r="E29" s="22"/>
      <c r="F29" s="11"/>
      <c r="G29" s="22"/>
      <c r="H29" s="11"/>
      <c r="I29" s="22"/>
      <c r="J29" s="11"/>
      <c r="K29" s="22"/>
      <c r="L29" s="15">
        <f t="shared" si="3"/>
        <v>5</v>
      </c>
      <c r="M29" s="29"/>
      <c r="N29" s="14" t="s">
        <v>231</v>
      </c>
    </row>
    <row r="30" spans="1:16" ht="12.75">
      <c r="A30" s="4" t="s">
        <v>214</v>
      </c>
      <c r="B30" s="8"/>
      <c r="C30" s="22"/>
      <c r="D30" s="11"/>
      <c r="E30" s="22"/>
      <c r="F30" s="11"/>
      <c r="G30" s="22"/>
      <c r="H30" s="11"/>
      <c r="I30" s="22"/>
      <c r="J30" s="11"/>
      <c r="K30" s="22">
        <v>5</v>
      </c>
      <c r="L30" s="15">
        <f t="shared" si="3"/>
        <v>5</v>
      </c>
      <c r="M30" s="29"/>
      <c r="N30" s="25">
        <f>$E$2</f>
        <v>0.24528301886792453</v>
      </c>
      <c r="O30" t="s">
        <v>137</v>
      </c>
      <c r="P30" t="str">
        <f>$S$4</f>
        <v>KleenexTissue50</v>
      </c>
    </row>
    <row r="31" spans="1:16" ht="12.75">
      <c r="A31" s="4" t="s">
        <v>216</v>
      </c>
      <c r="B31" s="8"/>
      <c r="C31" s="22"/>
      <c r="D31" s="11">
        <v>5</v>
      </c>
      <c r="E31" s="22"/>
      <c r="F31" s="11"/>
      <c r="G31" s="22"/>
      <c r="H31" s="11"/>
      <c r="I31" s="22"/>
      <c r="J31" s="11"/>
      <c r="K31" s="22"/>
      <c r="L31" s="15">
        <f t="shared" si="3"/>
        <v>5</v>
      </c>
      <c r="M31" s="29"/>
      <c r="N31" s="25">
        <f>$D$2</f>
        <v>0.24528301886792453</v>
      </c>
      <c r="O31" t="s">
        <v>137</v>
      </c>
      <c r="P31" t="str">
        <f>$S$3</f>
        <v>ExThaNemesis</v>
      </c>
    </row>
    <row r="32" spans="1:16" ht="12.75">
      <c r="A32" s="4" t="s">
        <v>217</v>
      </c>
      <c r="B32" s="8"/>
      <c r="C32" s="22"/>
      <c r="D32" s="11">
        <v>5</v>
      </c>
      <c r="E32" s="22"/>
      <c r="F32" s="11"/>
      <c r="G32" s="22"/>
      <c r="H32" s="11"/>
      <c r="I32" s="22"/>
      <c r="J32" s="11"/>
      <c r="K32" s="22"/>
      <c r="L32" s="15">
        <f t="shared" si="3"/>
        <v>5</v>
      </c>
      <c r="M32" s="29"/>
      <c r="N32" s="25">
        <f>$K$2</f>
        <v>0.11320754716981132</v>
      </c>
      <c r="O32" t="s">
        <v>137</v>
      </c>
      <c r="P32" t="str">
        <f>$S$10</f>
        <v>Ngamer64</v>
      </c>
    </row>
    <row r="33" spans="1:16" ht="12.75">
      <c r="A33" s="4" t="s">
        <v>165</v>
      </c>
      <c r="B33" s="8"/>
      <c r="C33" s="22"/>
      <c r="D33" s="11"/>
      <c r="E33" s="22"/>
      <c r="F33" s="11"/>
      <c r="G33" s="22">
        <v>5</v>
      </c>
      <c r="H33" s="11"/>
      <c r="I33" s="22"/>
      <c r="J33" s="11"/>
      <c r="K33" s="22"/>
      <c r="L33" s="15">
        <f t="shared" si="3"/>
        <v>5</v>
      </c>
      <c r="M33" s="29"/>
      <c r="N33" s="25">
        <f>$H$2</f>
        <v>0.09433962264150944</v>
      </c>
      <c r="O33" t="s">
        <v>137</v>
      </c>
      <c r="P33" t="str">
        <f>$S$7</f>
        <v>FFDragon</v>
      </c>
    </row>
    <row r="34" spans="1:16" ht="12.75">
      <c r="A34" s="4" t="s">
        <v>218</v>
      </c>
      <c r="B34" s="8"/>
      <c r="C34" s="22"/>
      <c r="D34" s="11"/>
      <c r="E34" s="22"/>
      <c r="F34" s="11"/>
      <c r="G34" s="22"/>
      <c r="H34" s="11"/>
      <c r="I34" s="22"/>
      <c r="J34" s="11">
        <v>5</v>
      </c>
      <c r="K34" s="22"/>
      <c r="L34" s="15">
        <f t="shared" si="3"/>
        <v>5</v>
      </c>
      <c r="M34" s="29"/>
      <c r="N34" s="25">
        <f>$I$2</f>
        <v>0.07547169811320754</v>
      </c>
      <c r="O34" t="s">
        <v>137</v>
      </c>
      <c r="P34" t="str">
        <f>$S$8</f>
        <v>X_Dante_X</v>
      </c>
    </row>
    <row r="35" spans="1:16" ht="12.75">
      <c r="A35" s="4" t="s">
        <v>219</v>
      </c>
      <c r="B35" s="8"/>
      <c r="C35" s="22"/>
      <c r="D35" s="11">
        <v>5</v>
      </c>
      <c r="E35" s="22"/>
      <c r="F35" s="11"/>
      <c r="G35" s="22"/>
      <c r="H35" s="11"/>
      <c r="I35" s="22"/>
      <c r="J35" s="11"/>
      <c r="K35" s="22"/>
      <c r="L35" s="15">
        <f t="shared" si="3"/>
        <v>5</v>
      </c>
      <c r="M35" s="29"/>
      <c r="N35" s="25">
        <f>$C$2</f>
        <v>0.05660377358490566</v>
      </c>
      <c r="O35" t="s">
        <v>137</v>
      </c>
      <c r="P35" t="str">
        <f>$S$2</f>
        <v>Ed Bellis</v>
      </c>
    </row>
    <row r="36" spans="1:16" ht="12.75">
      <c r="A36" s="4" t="s">
        <v>220</v>
      </c>
      <c r="B36" s="8"/>
      <c r="C36" s="22"/>
      <c r="D36" s="11"/>
      <c r="E36" s="22"/>
      <c r="F36" s="11"/>
      <c r="G36" s="22"/>
      <c r="H36" s="11"/>
      <c r="I36" s="22"/>
      <c r="J36" s="11"/>
      <c r="K36" s="22">
        <v>5</v>
      </c>
      <c r="L36" s="15">
        <f t="shared" si="3"/>
        <v>5</v>
      </c>
      <c r="M36" s="29"/>
      <c r="N36" s="25">
        <f>$G$2</f>
        <v>0.05660377358490566</v>
      </c>
      <c r="O36" t="s">
        <v>137</v>
      </c>
      <c r="P36" t="str">
        <f>$S$6</f>
        <v>War13104</v>
      </c>
    </row>
    <row r="37" spans="1:16" ht="12.75">
      <c r="A37" s="4" t="s">
        <v>221</v>
      </c>
      <c r="B37" s="8"/>
      <c r="C37" s="22"/>
      <c r="D37" s="11"/>
      <c r="E37" s="22"/>
      <c r="F37" s="11"/>
      <c r="G37" s="22"/>
      <c r="H37" s="11"/>
      <c r="I37" s="22"/>
      <c r="J37" s="11"/>
      <c r="K37" s="22">
        <v>5</v>
      </c>
      <c r="L37" s="15">
        <f aca="true" t="shared" si="4" ref="L37:L68">SUM(B37:K37)</f>
        <v>5</v>
      </c>
      <c r="M37" s="29"/>
      <c r="N37" s="25">
        <f>$J$2</f>
        <v>0.05660377358490566</v>
      </c>
      <c r="O37" t="s">
        <v>137</v>
      </c>
      <c r="P37" t="str">
        <f>$S$9</f>
        <v>DpOblivion</v>
      </c>
    </row>
    <row r="38" spans="1:16" ht="12.75">
      <c r="A38" s="4" t="s">
        <v>222</v>
      </c>
      <c r="B38" s="8"/>
      <c r="C38" s="22"/>
      <c r="D38" s="11">
        <v>5</v>
      </c>
      <c r="E38" s="22"/>
      <c r="F38" s="11"/>
      <c r="G38" s="22"/>
      <c r="H38" s="11"/>
      <c r="I38" s="22"/>
      <c r="J38" s="11"/>
      <c r="K38" s="22"/>
      <c r="L38" s="15">
        <f t="shared" si="4"/>
        <v>5</v>
      </c>
      <c r="M38" s="29"/>
      <c r="N38" s="25">
        <f>$F$2</f>
        <v>0.03773584905660377</v>
      </c>
      <c r="O38" t="s">
        <v>137</v>
      </c>
      <c r="P38" t="str">
        <f>$S$5</f>
        <v>yoblazer33</v>
      </c>
    </row>
    <row r="39" spans="1:16" ht="12.75">
      <c r="A39" s="4" t="s">
        <v>223</v>
      </c>
      <c r="B39" s="8"/>
      <c r="C39" s="22"/>
      <c r="D39" s="11">
        <v>5</v>
      </c>
      <c r="E39" s="22"/>
      <c r="F39" s="11"/>
      <c r="G39" s="22"/>
      <c r="H39" s="11"/>
      <c r="I39" s="22"/>
      <c r="J39" s="11"/>
      <c r="K39" s="22"/>
      <c r="L39" s="15">
        <f t="shared" si="4"/>
        <v>5</v>
      </c>
      <c r="M39" s="29"/>
      <c r="N39" s="25">
        <f>$B$2</f>
        <v>0.018867924528301886</v>
      </c>
      <c r="O39" t="s">
        <v>137</v>
      </c>
      <c r="P39" t="str">
        <f>$S$1</f>
        <v>transience</v>
      </c>
    </row>
    <row r="40" spans="1:13" ht="12.75">
      <c r="A40" s="4" t="s">
        <v>224</v>
      </c>
      <c r="B40" s="8"/>
      <c r="C40" s="22"/>
      <c r="D40" s="11">
        <v>5</v>
      </c>
      <c r="E40" s="22"/>
      <c r="F40" s="11"/>
      <c r="G40" s="22"/>
      <c r="H40" s="11"/>
      <c r="I40" s="22"/>
      <c r="J40" s="11"/>
      <c r="K40" s="22"/>
      <c r="L40" s="15">
        <f t="shared" si="4"/>
        <v>5</v>
      </c>
      <c r="M40" s="29"/>
    </row>
    <row r="41" spans="1:13" ht="12.75">
      <c r="A41" s="4" t="s">
        <v>225</v>
      </c>
      <c r="B41" s="8"/>
      <c r="C41" s="22"/>
      <c r="D41" s="11"/>
      <c r="E41" s="22"/>
      <c r="F41" s="11"/>
      <c r="G41" s="22">
        <v>5</v>
      </c>
      <c r="H41" s="11"/>
      <c r="I41" s="22"/>
      <c r="J41" s="11"/>
      <c r="K41" s="22"/>
      <c r="L41" s="15">
        <f t="shared" si="4"/>
        <v>5</v>
      </c>
      <c r="M41" s="29"/>
    </row>
    <row r="42" spans="1:15" ht="12.75">
      <c r="A42" s="4" t="s">
        <v>226</v>
      </c>
      <c r="B42" s="8"/>
      <c r="C42" s="22"/>
      <c r="D42" s="11"/>
      <c r="E42" s="22"/>
      <c r="F42" s="11">
        <v>5</v>
      </c>
      <c r="G42" s="22"/>
      <c r="H42" s="11"/>
      <c r="I42" s="22"/>
      <c r="J42" s="11"/>
      <c r="K42" s="22"/>
      <c r="L42" s="15">
        <f t="shared" si="4"/>
        <v>5</v>
      </c>
      <c r="M42" s="29"/>
      <c r="N42" s="14"/>
      <c r="O42" s="14"/>
    </row>
    <row r="43" spans="1:14" ht="12.75">
      <c r="A43" s="4" t="s">
        <v>227</v>
      </c>
      <c r="B43" s="8"/>
      <c r="C43" s="22"/>
      <c r="D43" s="11">
        <v>5</v>
      </c>
      <c r="E43" s="22"/>
      <c r="F43" s="11"/>
      <c r="G43" s="22"/>
      <c r="H43" s="11"/>
      <c r="I43" s="22"/>
      <c r="J43" s="11"/>
      <c r="K43" s="22"/>
      <c r="L43" s="15">
        <f t="shared" si="4"/>
        <v>5</v>
      </c>
      <c r="M43" s="29"/>
      <c r="N43" s="16"/>
    </row>
    <row r="44" spans="1:14" ht="12.75">
      <c r="A44" s="4" t="s">
        <v>228</v>
      </c>
      <c r="B44" s="8">
        <v>5</v>
      </c>
      <c r="C44" s="22"/>
      <c r="D44" s="11"/>
      <c r="E44" s="22"/>
      <c r="F44" s="11"/>
      <c r="G44" s="22"/>
      <c r="H44" s="11"/>
      <c r="I44" s="22"/>
      <c r="J44" s="11"/>
      <c r="K44" s="22"/>
      <c r="L44" s="15">
        <f t="shared" si="4"/>
        <v>5</v>
      </c>
      <c r="M44" s="29"/>
      <c r="N44" s="16"/>
    </row>
    <row r="45" spans="1:14" ht="12.75">
      <c r="A45" s="4" t="s">
        <v>229</v>
      </c>
      <c r="B45" s="8"/>
      <c r="C45" s="22"/>
      <c r="D45" s="11"/>
      <c r="E45" s="22"/>
      <c r="F45" s="11"/>
      <c r="G45" s="22">
        <v>5</v>
      </c>
      <c r="H45" s="11"/>
      <c r="I45" s="22"/>
      <c r="J45" s="11"/>
      <c r="K45" s="22"/>
      <c r="L45" s="15">
        <f t="shared" si="4"/>
        <v>5</v>
      </c>
      <c r="M45" s="29"/>
      <c r="N45" s="16"/>
    </row>
    <row r="46" spans="1:14" ht="12.75">
      <c r="A46" s="4" t="s">
        <v>184</v>
      </c>
      <c r="B46" s="8"/>
      <c r="C46" s="22"/>
      <c r="D46" s="11"/>
      <c r="E46" s="22"/>
      <c r="F46" s="11"/>
      <c r="G46" s="22"/>
      <c r="H46" s="11"/>
      <c r="I46" s="22"/>
      <c r="J46" s="11"/>
      <c r="K46" s="22">
        <v>5</v>
      </c>
      <c r="L46" s="15">
        <f t="shared" si="4"/>
        <v>5</v>
      </c>
      <c r="M46" s="29"/>
      <c r="N46" s="16"/>
    </row>
    <row r="47" spans="1:14" ht="12.75">
      <c r="A47" s="4" t="s">
        <v>164</v>
      </c>
      <c r="B47" s="8"/>
      <c r="C47" s="22"/>
      <c r="D47" s="11"/>
      <c r="E47" s="22"/>
      <c r="F47" s="11"/>
      <c r="G47" s="22"/>
      <c r="H47" s="11"/>
      <c r="I47" s="22"/>
      <c r="J47" s="11">
        <v>5</v>
      </c>
      <c r="K47" s="22"/>
      <c r="L47" s="15">
        <f t="shared" si="4"/>
        <v>5</v>
      </c>
      <c r="M47" s="29"/>
      <c r="N47" s="16"/>
    </row>
    <row r="48" spans="1:14" ht="12.75">
      <c r="A48" s="4" t="s">
        <v>156</v>
      </c>
      <c r="B48" s="8"/>
      <c r="C48" s="22">
        <v>5</v>
      </c>
      <c r="D48" s="11"/>
      <c r="E48" s="22"/>
      <c r="F48" s="11"/>
      <c r="G48" s="22"/>
      <c r="H48" s="11"/>
      <c r="I48" s="22"/>
      <c r="J48" s="11"/>
      <c r="K48" s="22"/>
      <c r="L48" s="15">
        <f t="shared" si="4"/>
        <v>5</v>
      </c>
      <c r="M48" s="29"/>
      <c r="N48" s="16"/>
    </row>
    <row r="49" spans="1:14" ht="12.75">
      <c r="A49" s="4" t="s">
        <v>230</v>
      </c>
      <c r="B49" s="8"/>
      <c r="C49" s="22">
        <v>5</v>
      </c>
      <c r="D49" s="11"/>
      <c r="E49" s="22"/>
      <c r="F49" s="11"/>
      <c r="G49" s="22"/>
      <c r="H49" s="11"/>
      <c r="I49" s="22"/>
      <c r="J49" s="11"/>
      <c r="K49" s="22"/>
      <c r="L49" s="15">
        <f t="shared" si="4"/>
        <v>5</v>
      </c>
      <c r="M49" s="29"/>
      <c r="N49" s="16"/>
    </row>
    <row r="50" spans="1:14" ht="12.75">
      <c r="A50" s="4" t="s">
        <v>232</v>
      </c>
      <c r="B50" s="8"/>
      <c r="C50" s="22"/>
      <c r="D50" s="11"/>
      <c r="E50" s="22"/>
      <c r="F50" s="11"/>
      <c r="G50" s="22"/>
      <c r="H50" s="11">
        <v>5</v>
      </c>
      <c r="I50" s="22"/>
      <c r="J50" s="11"/>
      <c r="K50" s="22"/>
      <c r="L50" s="15">
        <f t="shared" si="4"/>
        <v>5</v>
      </c>
      <c r="M50" s="29"/>
      <c r="N50" s="16"/>
    </row>
    <row r="51" spans="1:14" ht="12.75">
      <c r="A51" s="4" t="s">
        <v>233</v>
      </c>
      <c r="B51" s="8"/>
      <c r="C51" s="22"/>
      <c r="D51" s="11"/>
      <c r="E51" s="22">
        <v>5</v>
      </c>
      <c r="F51" s="11"/>
      <c r="G51" s="22"/>
      <c r="H51" s="11"/>
      <c r="I51" s="22"/>
      <c r="J51" s="11"/>
      <c r="K51" s="22"/>
      <c r="L51" s="15">
        <f t="shared" si="4"/>
        <v>5</v>
      </c>
      <c r="M51" s="29"/>
      <c r="N51" s="16"/>
    </row>
    <row r="52" spans="1:14" ht="12.75">
      <c r="A52" s="4" t="s">
        <v>234</v>
      </c>
      <c r="B52" s="8"/>
      <c r="C52" s="22"/>
      <c r="D52" s="11"/>
      <c r="E52" s="22">
        <v>5</v>
      </c>
      <c r="F52" s="11"/>
      <c r="G52" s="22"/>
      <c r="H52" s="11"/>
      <c r="I52" s="22"/>
      <c r="J52" s="11"/>
      <c r="K52" s="22"/>
      <c r="L52" s="15">
        <f t="shared" si="4"/>
        <v>5</v>
      </c>
      <c r="M52" s="29"/>
      <c r="N52" s="16"/>
    </row>
    <row r="53" spans="1:13" ht="12.75">
      <c r="A53" s="4" t="s">
        <v>235</v>
      </c>
      <c r="B53" s="8"/>
      <c r="C53" s="22"/>
      <c r="D53" s="11"/>
      <c r="E53" s="22">
        <v>5</v>
      </c>
      <c r="F53" s="11"/>
      <c r="G53" s="22"/>
      <c r="H53" s="11"/>
      <c r="I53" s="22"/>
      <c r="J53" s="11"/>
      <c r="K53" s="22"/>
      <c r="L53" s="15">
        <f t="shared" si="4"/>
        <v>5</v>
      </c>
      <c r="M53" s="29"/>
    </row>
    <row r="54" spans="1:14" ht="12.75">
      <c r="A54" s="4" t="s">
        <v>236</v>
      </c>
      <c r="B54" s="8"/>
      <c r="C54" s="22"/>
      <c r="D54" s="11">
        <v>5</v>
      </c>
      <c r="E54" s="22"/>
      <c r="F54" s="11"/>
      <c r="G54" s="22"/>
      <c r="H54" s="11"/>
      <c r="I54" s="22"/>
      <c r="J54" s="11"/>
      <c r="K54" s="22"/>
      <c r="L54" s="15">
        <f t="shared" si="4"/>
        <v>5</v>
      </c>
      <c r="M54" s="29"/>
      <c r="N54" s="14"/>
    </row>
    <row r="55" spans="1:13" ht="12.75">
      <c r="A55" s="4" t="s">
        <v>182</v>
      </c>
      <c r="B55" s="8"/>
      <c r="C55" s="22"/>
      <c r="D55" s="11"/>
      <c r="E55" s="22"/>
      <c r="F55" s="11"/>
      <c r="G55" s="22"/>
      <c r="H55" s="11">
        <v>5</v>
      </c>
      <c r="I55" s="22"/>
      <c r="J55" s="11"/>
      <c r="K55" s="22"/>
      <c r="L55" s="15">
        <f t="shared" si="4"/>
        <v>5</v>
      </c>
      <c r="M55" s="29"/>
    </row>
    <row r="56" spans="1:13" ht="12.75">
      <c r="A56" s="4" t="s">
        <v>157</v>
      </c>
      <c r="B56" s="8"/>
      <c r="C56" s="22"/>
      <c r="D56" s="11"/>
      <c r="E56" s="22"/>
      <c r="F56" s="11"/>
      <c r="G56" s="22"/>
      <c r="H56" s="11"/>
      <c r="I56" s="22"/>
      <c r="J56" s="11"/>
      <c r="K56" s="22">
        <v>5</v>
      </c>
      <c r="L56" s="15">
        <f t="shared" si="4"/>
        <v>5</v>
      </c>
      <c r="M56" s="29"/>
    </row>
    <row r="57" spans="1:13" ht="12.75">
      <c r="A57" s="4" t="s">
        <v>237</v>
      </c>
      <c r="B57" s="8"/>
      <c r="C57" s="22"/>
      <c r="D57" s="11">
        <v>5</v>
      </c>
      <c r="E57" s="22"/>
      <c r="F57" s="11"/>
      <c r="G57" s="22"/>
      <c r="H57" s="11"/>
      <c r="I57" s="22"/>
      <c r="J57" s="11"/>
      <c r="K57" s="22"/>
      <c r="L57" s="15">
        <f t="shared" si="4"/>
        <v>5</v>
      </c>
      <c r="M57" s="29"/>
    </row>
    <row r="58" spans="1:13" ht="12.75">
      <c r="A58" s="4" t="s">
        <v>176</v>
      </c>
      <c r="B58" s="8"/>
      <c r="C58" s="22"/>
      <c r="D58" s="11"/>
      <c r="E58" s="22"/>
      <c r="F58" s="11"/>
      <c r="G58" s="22"/>
      <c r="H58" s="11"/>
      <c r="I58" s="22"/>
      <c r="J58" s="11"/>
      <c r="K58" s="22"/>
      <c r="L58" s="15">
        <f t="shared" si="4"/>
        <v>0</v>
      </c>
      <c r="M58" s="29"/>
    </row>
    <row r="59" spans="1:13" ht="12.75">
      <c r="A59" s="4" t="s">
        <v>177</v>
      </c>
      <c r="B59" s="8"/>
      <c r="C59" s="22"/>
      <c r="D59" s="11"/>
      <c r="E59" s="22"/>
      <c r="F59" s="11"/>
      <c r="G59" s="22"/>
      <c r="H59" s="11"/>
      <c r="I59" s="22"/>
      <c r="J59" s="11"/>
      <c r="K59" s="22"/>
      <c r="L59" s="15">
        <f t="shared" si="4"/>
        <v>0</v>
      </c>
      <c r="M59" s="29"/>
    </row>
    <row r="60" spans="1:13" ht="12.75">
      <c r="A60" s="4" t="s">
        <v>178</v>
      </c>
      <c r="B60" s="8"/>
      <c r="C60" s="22"/>
      <c r="D60" s="11"/>
      <c r="E60" s="22"/>
      <c r="F60" s="11"/>
      <c r="G60" s="22"/>
      <c r="H60" s="11"/>
      <c r="I60" s="22"/>
      <c r="J60" s="11"/>
      <c r="K60" s="22"/>
      <c r="L60" s="15">
        <f t="shared" si="4"/>
        <v>0</v>
      </c>
      <c r="M60" s="29"/>
    </row>
    <row r="61" spans="1:13" ht="12.75">
      <c r="A61" s="4" t="s">
        <v>0</v>
      </c>
      <c r="B61" s="8"/>
      <c r="C61" s="22"/>
      <c r="D61" s="11"/>
      <c r="E61" s="22"/>
      <c r="F61" s="11"/>
      <c r="G61" s="22"/>
      <c r="H61" s="11"/>
      <c r="I61" s="22"/>
      <c r="J61" s="11"/>
      <c r="K61" s="22"/>
      <c r="L61" s="15">
        <f t="shared" si="4"/>
        <v>0</v>
      </c>
      <c r="M61" s="29"/>
    </row>
    <row r="62" spans="1:13" ht="12.75">
      <c r="A62" s="4" t="s">
        <v>1</v>
      </c>
      <c r="B62" s="8"/>
      <c r="C62" s="22"/>
      <c r="D62" s="11"/>
      <c r="E62" s="22"/>
      <c r="F62" s="11"/>
      <c r="G62" s="22"/>
      <c r="H62" s="11"/>
      <c r="I62" s="22"/>
      <c r="J62" s="11"/>
      <c r="K62" s="22"/>
      <c r="L62" s="15">
        <f t="shared" si="4"/>
        <v>0</v>
      </c>
      <c r="M62" s="29"/>
    </row>
    <row r="63" spans="1:13" ht="12.75">
      <c r="A63" s="4" t="s">
        <v>2</v>
      </c>
      <c r="B63" s="8"/>
      <c r="C63" s="22"/>
      <c r="D63" s="11"/>
      <c r="E63" s="22"/>
      <c r="F63" s="11"/>
      <c r="G63" s="22"/>
      <c r="H63" s="11"/>
      <c r="I63" s="22"/>
      <c r="J63" s="11"/>
      <c r="K63" s="22"/>
      <c r="L63" s="15">
        <f t="shared" si="4"/>
        <v>0</v>
      </c>
      <c r="M63" s="29"/>
    </row>
    <row r="64" spans="1:13" ht="12.75">
      <c r="A64" s="4" t="s">
        <v>3</v>
      </c>
      <c r="B64" s="8"/>
      <c r="C64" s="22"/>
      <c r="D64" s="11"/>
      <c r="E64" s="22"/>
      <c r="F64" s="11"/>
      <c r="G64" s="22"/>
      <c r="H64" s="11"/>
      <c r="I64" s="22"/>
      <c r="J64" s="11"/>
      <c r="K64" s="22"/>
      <c r="L64" s="15">
        <f t="shared" si="4"/>
        <v>0</v>
      </c>
      <c r="M64" s="29"/>
    </row>
    <row r="65" spans="1:13" ht="12.75">
      <c r="A65" s="4" t="s">
        <v>4</v>
      </c>
      <c r="B65" s="8"/>
      <c r="C65" s="22"/>
      <c r="D65" s="11"/>
      <c r="E65" s="22"/>
      <c r="F65" s="11"/>
      <c r="G65" s="22"/>
      <c r="H65" s="11"/>
      <c r="I65" s="22"/>
      <c r="J65" s="11"/>
      <c r="K65" s="22"/>
      <c r="L65" s="15">
        <f t="shared" si="4"/>
        <v>0</v>
      </c>
      <c r="M65" s="29"/>
    </row>
    <row r="66" spans="1:13" ht="12.75">
      <c r="A66" s="4" t="s">
        <v>5</v>
      </c>
      <c r="B66" s="8"/>
      <c r="C66" s="22"/>
      <c r="D66" s="11"/>
      <c r="E66" s="22"/>
      <c r="F66" s="11"/>
      <c r="G66" s="22"/>
      <c r="H66" s="11"/>
      <c r="I66" s="22"/>
      <c r="J66" s="11"/>
      <c r="K66" s="22"/>
      <c r="L66" s="15">
        <f t="shared" si="4"/>
        <v>0</v>
      </c>
      <c r="M66" s="29"/>
    </row>
    <row r="67" spans="1:13" ht="12.75">
      <c r="A67" s="4" t="s">
        <v>6</v>
      </c>
      <c r="B67" s="8"/>
      <c r="C67" s="22"/>
      <c r="D67" s="11"/>
      <c r="E67" s="22"/>
      <c r="F67" s="11"/>
      <c r="G67" s="22"/>
      <c r="H67" s="11"/>
      <c r="I67" s="22"/>
      <c r="J67" s="11"/>
      <c r="K67" s="22"/>
      <c r="L67" s="15">
        <f t="shared" si="4"/>
        <v>0</v>
      </c>
      <c r="M67" s="29"/>
    </row>
    <row r="68" spans="1:13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</row>
    <row r="69" spans="1:13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</row>
    <row r="70" spans="1:13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</row>
    <row r="71" spans="1:13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</row>
    <row r="72" spans="1:13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</row>
    <row r="73" spans="1:13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</row>
    <row r="74" spans="1:13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</row>
    <row r="75" spans="1:13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0</v>
      </c>
      <c r="C1" s="17">
        <f t="shared" si="0"/>
        <v>15</v>
      </c>
      <c r="D1" s="17">
        <f t="shared" si="0"/>
        <v>55</v>
      </c>
      <c r="E1" s="17">
        <f t="shared" si="0"/>
        <v>85</v>
      </c>
      <c r="F1" s="17">
        <f t="shared" si="0"/>
        <v>25</v>
      </c>
      <c r="G1" s="17">
        <f t="shared" si="0"/>
        <v>20</v>
      </c>
      <c r="H1" s="17">
        <f t="shared" si="0"/>
        <v>0</v>
      </c>
      <c r="I1" s="17">
        <f t="shared" si="0"/>
        <v>5</v>
      </c>
      <c r="J1" s="17">
        <f t="shared" si="0"/>
        <v>20</v>
      </c>
      <c r="K1" s="17">
        <f t="shared" si="0"/>
        <v>20</v>
      </c>
      <c r="N1" s="35"/>
      <c r="S1" t="s">
        <v>183</v>
      </c>
    </row>
    <row r="2" spans="1:19" ht="12.75">
      <c r="A2" s="5" t="s">
        <v>136</v>
      </c>
      <c r="B2" s="31">
        <f aca="true" t="shared" si="1" ref="B2:K2">B1/(SUM($B$1:$K$1))</f>
        <v>0</v>
      </c>
      <c r="C2" s="31">
        <f t="shared" si="1"/>
        <v>0.061224489795918366</v>
      </c>
      <c r="D2" s="31">
        <f t="shared" si="1"/>
        <v>0.22448979591836735</v>
      </c>
      <c r="E2" s="31">
        <f t="shared" si="1"/>
        <v>0.3469387755102041</v>
      </c>
      <c r="F2" s="31">
        <f t="shared" si="1"/>
        <v>0.10204081632653061</v>
      </c>
      <c r="G2" s="31">
        <f t="shared" si="1"/>
        <v>0.08163265306122448</v>
      </c>
      <c r="H2" s="31">
        <f t="shared" si="1"/>
        <v>0</v>
      </c>
      <c r="I2" s="31">
        <f t="shared" si="1"/>
        <v>0.02040816326530612</v>
      </c>
      <c r="J2" s="31">
        <f t="shared" si="1"/>
        <v>0.08163265306122448</v>
      </c>
      <c r="K2" s="31">
        <f t="shared" si="1"/>
        <v>0.08163265306122448</v>
      </c>
      <c r="N2" s="36"/>
      <c r="O2" s="30"/>
      <c r="S2" t="s">
        <v>184</v>
      </c>
    </row>
    <row r="3" spans="1:19" ht="12.75">
      <c r="A3" s="6" t="s">
        <v>133</v>
      </c>
      <c r="B3" s="32">
        <f aca="true" t="shared" si="2" ref="B3:K3">COUNTA(B5:B505)</f>
        <v>0</v>
      </c>
      <c r="C3" s="32">
        <f t="shared" si="2"/>
        <v>3</v>
      </c>
      <c r="D3" s="32">
        <f t="shared" si="2"/>
        <v>11</v>
      </c>
      <c r="E3" s="32">
        <f t="shared" si="2"/>
        <v>17</v>
      </c>
      <c r="F3" s="32">
        <f t="shared" si="2"/>
        <v>5</v>
      </c>
      <c r="G3" s="32">
        <f t="shared" si="2"/>
        <v>4</v>
      </c>
      <c r="H3" s="32">
        <f t="shared" si="2"/>
        <v>0</v>
      </c>
      <c r="I3" s="32">
        <f t="shared" si="2"/>
        <v>1</v>
      </c>
      <c r="J3" s="32">
        <f t="shared" si="2"/>
        <v>4</v>
      </c>
      <c r="K3" s="32">
        <f t="shared" si="2"/>
        <v>4</v>
      </c>
      <c r="S3" t="s">
        <v>185</v>
      </c>
    </row>
    <row r="4" spans="1:19" ht="13.5" thickBot="1">
      <c r="A4" s="3"/>
      <c r="B4" s="19" t="s">
        <v>179</v>
      </c>
      <c r="C4" s="27" t="s">
        <v>180</v>
      </c>
      <c r="D4" s="26" t="s">
        <v>152</v>
      </c>
      <c r="E4" s="27" t="s">
        <v>169</v>
      </c>
      <c r="F4" s="26" t="s">
        <v>181</v>
      </c>
      <c r="G4" s="20" t="s">
        <v>165</v>
      </c>
      <c r="H4" s="18" t="s">
        <v>182</v>
      </c>
      <c r="I4" s="20" t="s">
        <v>166</v>
      </c>
      <c r="J4" s="18" t="s">
        <v>164</v>
      </c>
      <c r="K4" s="20" t="s">
        <v>157</v>
      </c>
      <c r="S4" t="s">
        <v>186</v>
      </c>
    </row>
    <row r="5" spans="1:19" ht="12.75">
      <c r="A5" s="4" t="s">
        <v>169</v>
      </c>
      <c r="B5" s="7"/>
      <c r="C5" s="21"/>
      <c r="D5" s="10"/>
      <c r="E5" s="21">
        <v>5</v>
      </c>
      <c r="F5" s="10"/>
      <c r="G5" s="21"/>
      <c r="H5" s="10"/>
      <c r="I5" s="21"/>
      <c r="J5" s="10"/>
      <c r="K5" s="21"/>
      <c r="L5" s="15">
        <f aca="true" t="shared" si="3" ref="L5:L36">SUM(B5:K5)</f>
        <v>5</v>
      </c>
      <c r="M5" s="29"/>
      <c r="N5" s="14" t="s">
        <v>196</v>
      </c>
      <c r="S5" t="s">
        <v>161</v>
      </c>
    </row>
    <row r="6" spans="1:19" ht="12.75">
      <c r="A6" s="4" t="s">
        <v>152</v>
      </c>
      <c r="B6" s="8"/>
      <c r="C6" s="22"/>
      <c r="D6" s="11">
        <v>5</v>
      </c>
      <c r="E6" s="22"/>
      <c r="F6" s="11"/>
      <c r="G6" s="22"/>
      <c r="H6" s="11"/>
      <c r="I6" s="22"/>
      <c r="J6" s="11"/>
      <c r="K6" s="22"/>
      <c r="L6" s="15">
        <f t="shared" si="3"/>
        <v>5</v>
      </c>
      <c r="M6" s="29"/>
      <c r="N6" s="41">
        <f>$E$3</f>
        <v>17</v>
      </c>
      <c r="O6" t="s">
        <v>137</v>
      </c>
      <c r="P6" t="str">
        <f>$S$4</f>
        <v>KleenexTissue50</v>
      </c>
      <c r="S6" t="s">
        <v>162</v>
      </c>
    </row>
    <row r="7" spans="1:19" ht="12.75">
      <c r="A7" s="4" t="s">
        <v>151</v>
      </c>
      <c r="B7" s="8"/>
      <c r="C7" s="22"/>
      <c r="D7" s="11"/>
      <c r="E7" s="22">
        <v>5</v>
      </c>
      <c r="F7" s="11"/>
      <c r="G7" s="22"/>
      <c r="H7" s="11"/>
      <c r="I7" s="22"/>
      <c r="J7" s="11"/>
      <c r="K7" s="22"/>
      <c r="L7" s="15">
        <f t="shared" si="3"/>
        <v>5</v>
      </c>
      <c r="M7" s="29"/>
      <c r="N7" s="41">
        <f>$D$3</f>
        <v>11</v>
      </c>
      <c r="O7" t="s">
        <v>137</v>
      </c>
      <c r="P7" t="str">
        <f>$S$3</f>
        <v>ExThaNemesis</v>
      </c>
      <c r="S7" t="s">
        <v>187</v>
      </c>
    </row>
    <row r="8" spans="1:19" ht="12.75">
      <c r="A8" s="4" t="s">
        <v>213</v>
      </c>
      <c r="B8" s="8"/>
      <c r="C8" s="22"/>
      <c r="D8" s="11"/>
      <c r="E8" s="22">
        <v>5</v>
      </c>
      <c r="F8" s="11"/>
      <c r="G8" s="22"/>
      <c r="H8" s="11"/>
      <c r="I8" s="22"/>
      <c r="J8" s="11"/>
      <c r="K8" s="22"/>
      <c r="L8" s="15">
        <f t="shared" si="3"/>
        <v>5</v>
      </c>
      <c r="M8" s="29"/>
      <c r="N8" s="41">
        <f>$F$3</f>
        <v>5</v>
      </c>
      <c r="O8" t="s">
        <v>137</v>
      </c>
      <c r="P8" t="str">
        <f>$S$5</f>
        <v>yoblazer33</v>
      </c>
      <c r="S8" t="s">
        <v>160</v>
      </c>
    </row>
    <row r="9" spans="1:19" ht="12.75">
      <c r="A9" s="4" t="s">
        <v>232</v>
      </c>
      <c r="B9" s="8"/>
      <c r="C9" s="22"/>
      <c r="D9" s="11"/>
      <c r="E9" s="22">
        <v>5</v>
      </c>
      <c r="F9" s="11"/>
      <c r="G9" s="22"/>
      <c r="H9" s="11"/>
      <c r="I9" s="22"/>
      <c r="J9" s="11"/>
      <c r="K9" s="22"/>
      <c r="L9" s="15">
        <f t="shared" si="3"/>
        <v>5</v>
      </c>
      <c r="M9" s="29"/>
      <c r="N9" s="41">
        <f>$G$3</f>
        <v>4</v>
      </c>
      <c r="O9" t="s">
        <v>137</v>
      </c>
      <c r="P9" t="str">
        <f>$S$6</f>
        <v>War13104</v>
      </c>
      <c r="S9" t="s">
        <v>188</v>
      </c>
    </row>
    <row r="10" spans="1:19" ht="12.75">
      <c r="A10" s="4" t="s">
        <v>150</v>
      </c>
      <c r="B10" s="8"/>
      <c r="C10" s="22">
        <v>5</v>
      </c>
      <c r="D10" s="11"/>
      <c r="E10" s="22"/>
      <c r="F10" s="11"/>
      <c r="G10" s="22"/>
      <c r="H10" s="11"/>
      <c r="I10" s="22"/>
      <c r="J10" s="11"/>
      <c r="K10" s="22"/>
      <c r="L10" s="15">
        <f t="shared" si="3"/>
        <v>5</v>
      </c>
      <c r="M10" s="29"/>
      <c r="N10" s="41">
        <f>$J$3</f>
        <v>4</v>
      </c>
      <c r="O10" t="s">
        <v>137</v>
      </c>
      <c r="P10" t="str">
        <f>$S$9</f>
        <v>DpOblivion</v>
      </c>
      <c r="S10" t="s">
        <v>163</v>
      </c>
    </row>
    <row r="11" spans="1:16" ht="12.75">
      <c r="A11" s="4" t="s">
        <v>153</v>
      </c>
      <c r="B11" s="8"/>
      <c r="C11" s="22"/>
      <c r="D11" s="11"/>
      <c r="E11" s="22"/>
      <c r="F11" s="11"/>
      <c r="G11" s="22"/>
      <c r="H11" s="11"/>
      <c r="I11" s="22"/>
      <c r="J11" s="11"/>
      <c r="K11" s="22">
        <v>5</v>
      </c>
      <c r="L11" s="15">
        <f t="shared" si="3"/>
        <v>5</v>
      </c>
      <c r="M11" s="29"/>
      <c r="N11" s="41">
        <f>$K$3</f>
        <v>4</v>
      </c>
      <c r="O11" t="s">
        <v>137</v>
      </c>
      <c r="P11" t="str">
        <f>$S$10</f>
        <v>Ngamer64</v>
      </c>
    </row>
    <row r="12" spans="1:16" ht="12.75">
      <c r="A12" s="4" t="s">
        <v>221</v>
      </c>
      <c r="B12" s="8"/>
      <c r="C12" s="22"/>
      <c r="D12" s="11"/>
      <c r="E12" s="22"/>
      <c r="F12" s="11"/>
      <c r="G12" s="22"/>
      <c r="H12" s="11"/>
      <c r="I12" s="22"/>
      <c r="J12" s="11"/>
      <c r="K12" s="22">
        <v>5</v>
      </c>
      <c r="L12" s="15">
        <f t="shared" si="3"/>
        <v>5</v>
      </c>
      <c r="M12" s="29"/>
      <c r="N12" s="41">
        <f>$C$3</f>
        <v>3</v>
      </c>
      <c r="O12" t="s">
        <v>137</v>
      </c>
      <c r="P12" t="str">
        <f>$S$2</f>
        <v>Ed Bellis</v>
      </c>
    </row>
    <row r="13" spans="1:16" ht="12.75">
      <c r="A13" s="4" t="s">
        <v>200</v>
      </c>
      <c r="B13" s="8"/>
      <c r="C13" s="22"/>
      <c r="D13" s="11">
        <v>5</v>
      </c>
      <c r="E13" s="22"/>
      <c r="F13" s="11"/>
      <c r="G13" s="22"/>
      <c r="H13" s="11"/>
      <c r="I13" s="22"/>
      <c r="J13" s="11"/>
      <c r="K13" s="22"/>
      <c r="L13" s="15">
        <f t="shared" si="3"/>
        <v>5</v>
      </c>
      <c r="M13" s="29"/>
      <c r="N13" s="41">
        <f>$I$3</f>
        <v>1</v>
      </c>
      <c r="O13" t="s">
        <v>137</v>
      </c>
      <c r="P13" t="str">
        <f>$S$8</f>
        <v>X_Dante_X</v>
      </c>
    </row>
    <row r="14" spans="1:16" ht="12.75">
      <c r="A14" s="4" t="s">
        <v>203</v>
      </c>
      <c r="B14" s="8"/>
      <c r="C14" s="22"/>
      <c r="D14" s="11"/>
      <c r="E14" s="22">
        <v>5</v>
      </c>
      <c r="F14" s="11"/>
      <c r="G14" s="22"/>
      <c r="H14" s="11"/>
      <c r="I14" s="22"/>
      <c r="J14" s="11"/>
      <c r="K14" s="22"/>
      <c r="L14" s="15">
        <f t="shared" si="3"/>
        <v>5</v>
      </c>
      <c r="M14" s="29"/>
      <c r="N14" s="41">
        <f>$H$3</f>
        <v>0</v>
      </c>
      <c r="O14" t="s">
        <v>137</v>
      </c>
      <c r="P14" t="str">
        <f>$S$7</f>
        <v>FFDragon</v>
      </c>
    </row>
    <row r="15" spans="1:16" ht="12.75">
      <c r="A15" s="4" t="s">
        <v>209</v>
      </c>
      <c r="B15" s="8"/>
      <c r="C15" s="22"/>
      <c r="D15" s="11"/>
      <c r="E15" s="22"/>
      <c r="F15" s="11"/>
      <c r="G15" s="22"/>
      <c r="H15" s="11"/>
      <c r="I15" s="22"/>
      <c r="J15" s="11">
        <v>5</v>
      </c>
      <c r="K15" s="22"/>
      <c r="L15" s="15">
        <f t="shared" si="3"/>
        <v>5</v>
      </c>
      <c r="M15" s="29"/>
      <c r="N15" s="41">
        <f>$B$3</f>
        <v>0</v>
      </c>
      <c r="O15" t="s">
        <v>137</v>
      </c>
      <c r="P15" t="str">
        <f>$S$1</f>
        <v>transience</v>
      </c>
    </row>
    <row r="16" spans="1:13" ht="12.75">
      <c r="A16" s="4" t="s">
        <v>166</v>
      </c>
      <c r="B16" s="8"/>
      <c r="C16" s="22"/>
      <c r="D16" s="11"/>
      <c r="E16" s="22"/>
      <c r="F16" s="11"/>
      <c r="G16" s="22"/>
      <c r="H16" s="11"/>
      <c r="I16" s="22">
        <v>5</v>
      </c>
      <c r="J16" s="11"/>
      <c r="K16" s="22"/>
      <c r="L16" s="15">
        <f t="shared" si="3"/>
        <v>5</v>
      </c>
      <c r="M16" s="29"/>
    </row>
    <row r="17" spans="1:15" ht="12.75">
      <c r="A17" s="4" t="s">
        <v>204</v>
      </c>
      <c r="B17" s="8"/>
      <c r="C17" s="22"/>
      <c r="D17" s="11"/>
      <c r="E17" s="22">
        <v>5</v>
      </c>
      <c r="F17" s="11"/>
      <c r="G17" s="22"/>
      <c r="H17" s="11"/>
      <c r="I17" s="22"/>
      <c r="J17" s="11"/>
      <c r="K17" s="22"/>
      <c r="L17" s="15">
        <f t="shared" si="3"/>
        <v>5</v>
      </c>
      <c r="M17" s="29"/>
      <c r="N17" s="14" t="s">
        <v>197</v>
      </c>
      <c r="O17" s="14"/>
    </row>
    <row r="18" spans="1:16" ht="12.75">
      <c r="A18" s="4" t="s">
        <v>155</v>
      </c>
      <c r="B18" s="8"/>
      <c r="C18" s="22"/>
      <c r="D18" s="11"/>
      <c r="E18" s="22">
        <v>5</v>
      </c>
      <c r="F18" s="11"/>
      <c r="G18" s="22"/>
      <c r="H18" s="11"/>
      <c r="I18" s="22"/>
      <c r="J18" s="11"/>
      <c r="K18" s="22"/>
      <c r="L18" s="15">
        <f t="shared" si="3"/>
        <v>5</v>
      </c>
      <c r="M18" s="29"/>
      <c r="N18">
        <f>$E$1</f>
        <v>85</v>
      </c>
      <c r="O18" t="s">
        <v>137</v>
      </c>
      <c r="P18" t="str">
        <f>$S$4</f>
        <v>KleenexTissue50</v>
      </c>
    </row>
    <row r="19" spans="1:16" ht="12.75">
      <c r="A19" s="4" t="s">
        <v>206</v>
      </c>
      <c r="B19" s="8"/>
      <c r="C19" s="22"/>
      <c r="D19" s="11"/>
      <c r="E19" s="22">
        <v>5</v>
      </c>
      <c r="F19" s="11"/>
      <c r="G19" s="22"/>
      <c r="H19" s="11"/>
      <c r="I19" s="22"/>
      <c r="J19" s="11"/>
      <c r="K19" s="22"/>
      <c r="L19" s="15">
        <f t="shared" si="3"/>
        <v>5</v>
      </c>
      <c r="M19" s="29"/>
      <c r="N19">
        <f>$D$1</f>
        <v>55</v>
      </c>
      <c r="O19" t="s">
        <v>137</v>
      </c>
      <c r="P19" t="str">
        <f>$S$3</f>
        <v>ExThaNemesis</v>
      </c>
    </row>
    <row r="20" spans="1:16" ht="12.75">
      <c r="A20" s="4" t="s">
        <v>201</v>
      </c>
      <c r="B20" s="8"/>
      <c r="C20" s="22"/>
      <c r="D20" s="11">
        <v>5</v>
      </c>
      <c r="E20" s="22"/>
      <c r="F20" s="11"/>
      <c r="G20" s="22"/>
      <c r="H20" s="11"/>
      <c r="I20" s="22"/>
      <c r="J20" s="11"/>
      <c r="K20" s="22"/>
      <c r="L20" s="15">
        <f t="shared" si="3"/>
        <v>5</v>
      </c>
      <c r="M20" s="29"/>
      <c r="N20">
        <f>$F$1</f>
        <v>25</v>
      </c>
      <c r="O20" t="s">
        <v>137</v>
      </c>
      <c r="P20" t="str">
        <f>$S$5</f>
        <v>yoblazer33</v>
      </c>
    </row>
    <row r="21" spans="1:16" ht="12.75">
      <c r="A21" s="4" t="s">
        <v>238</v>
      </c>
      <c r="B21" s="8"/>
      <c r="C21" s="22"/>
      <c r="D21" s="11"/>
      <c r="E21" s="22"/>
      <c r="F21" s="11"/>
      <c r="G21" s="22"/>
      <c r="H21" s="11"/>
      <c r="I21" s="22"/>
      <c r="J21" s="11"/>
      <c r="K21" s="22">
        <v>5</v>
      </c>
      <c r="L21" s="15">
        <f t="shared" si="3"/>
        <v>5</v>
      </c>
      <c r="M21" s="29"/>
      <c r="N21">
        <f>$G$1</f>
        <v>20</v>
      </c>
      <c r="O21" t="s">
        <v>137</v>
      </c>
      <c r="P21" t="str">
        <f>$S$6</f>
        <v>War13104</v>
      </c>
    </row>
    <row r="22" spans="1:16" ht="12.75">
      <c r="A22" s="4" t="s">
        <v>239</v>
      </c>
      <c r="B22" s="8"/>
      <c r="C22" s="22"/>
      <c r="D22" s="11">
        <v>5</v>
      </c>
      <c r="E22" s="22"/>
      <c r="F22" s="11"/>
      <c r="G22" s="22"/>
      <c r="H22" s="11"/>
      <c r="I22" s="22"/>
      <c r="J22" s="11"/>
      <c r="K22" s="22"/>
      <c r="L22" s="15">
        <f t="shared" si="3"/>
        <v>5</v>
      </c>
      <c r="M22" s="29"/>
      <c r="N22">
        <f>$J$1</f>
        <v>20</v>
      </c>
      <c r="O22" t="s">
        <v>137</v>
      </c>
      <c r="P22" t="str">
        <f>$S$9</f>
        <v>DpOblivion</v>
      </c>
    </row>
    <row r="23" spans="1:16" ht="12.75">
      <c r="A23" s="4" t="s">
        <v>208</v>
      </c>
      <c r="B23" s="8"/>
      <c r="C23" s="22"/>
      <c r="D23" s="11"/>
      <c r="E23" s="22"/>
      <c r="F23" s="11">
        <v>5</v>
      </c>
      <c r="G23" s="22"/>
      <c r="H23" s="11"/>
      <c r="I23" s="22"/>
      <c r="J23" s="11"/>
      <c r="K23" s="22"/>
      <c r="L23" s="15">
        <f t="shared" si="3"/>
        <v>5</v>
      </c>
      <c r="M23" s="29"/>
      <c r="N23">
        <f>$K$1</f>
        <v>20</v>
      </c>
      <c r="O23" t="s">
        <v>137</v>
      </c>
      <c r="P23" t="str">
        <f>$S$10</f>
        <v>Ngamer64</v>
      </c>
    </row>
    <row r="24" spans="1:16" ht="12.75">
      <c r="A24" s="4" t="s">
        <v>210</v>
      </c>
      <c r="B24" s="8"/>
      <c r="C24" s="22"/>
      <c r="D24" s="11"/>
      <c r="E24" s="22">
        <v>5</v>
      </c>
      <c r="F24" s="11"/>
      <c r="G24" s="22"/>
      <c r="H24" s="11"/>
      <c r="I24" s="22"/>
      <c r="J24" s="11"/>
      <c r="K24" s="22"/>
      <c r="L24" s="15">
        <f t="shared" si="3"/>
        <v>5</v>
      </c>
      <c r="M24" s="29"/>
      <c r="N24">
        <f>$C$1</f>
        <v>15</v>
      </c>
      <c r="O24" t="s">
        <v>137</v>
      </c>
      <c r="P24" t="str">
        <f>$S$2</f>
        <v>Ed Bellis</v>
      </c>
    </row>
    <row r="25" spans="1:16" ht="12.75">
      <c r="A25" s="4" t="s">
        <v>211</v>
      </c>
      <c r="B25" s="8"/>
      <c r="C25" s="22"/>
      <c r="D25" s="11"/>
      <c r="E25" s="22"/>
      <c r="F25" s="11"/>
      <c r="G25" s="22"/>
      <c r="H25" s="11"/>
      <c r="I25" s="22"/>
      <c r="J25" s="11"/>
      <c r="K25" s="22">
        <v>5</v>
      </c>
      <c r="L25" s="15">
        <f t="shared" si="3"/>
        <v>5</v>
      </c>
      <c r="M25" s="29"/>
      <c r="N25">
        <f>$I$1</f>
        <v>5</v>
      </c>
      <c r="O25" t="s">
        <v>137</v>
      </c>
      <c r="P25" t="str">
        <f>$S$8</f>
        <v>X_Dante_X</v>
      </c>
    </row>
    <row r="26" spans="1:16" ht="12.75">
      <c r="A26" s="4" t="s">
        <v>212</v>
      </c>
      <c r="B26" s="8"/>
      <c r="C26" s="22"/>
      <c r="D26" s="11"/>
      <c r="E26" s="22">
        <v>5</v>
      </c>
      <c r="F26" s="11"/>
      <c r="G26" s="22"/>
      <c r="H26" s="11"/>
      <c r="I26" s="22"/>
      <c r="J26" s="11"/>
      <c r="K26" s="22"/>
      <c r="L26" s="15">
        <f t="shared" si="3"/>
        <v>5</v>
      </c>
      <c r="M26" s="29"/>
      <c r="N26">
        <f>$H$1</f>
        <v>0</v>
      </c>
      <c r="O26" t="s">
        <v>137</v>
      </c>
      <c r="P26" t="str">
        <f>$S$7</f>
        <v>FFDragon</v>
      </c>
    </row>
    <row r="27" spans="1:16" ht="12.75">
      <c r="A27" s="4" t="s">
        <v>199</v>
      </c>
      <c r="B27" s="8"/>
      <c r="C27" s="22"/>
      <c r="D27" s="11"/>
      <c r="E27" s="22">
        <v>5</v>
      </c>
      <c r="F27" s="11"/>
      <c r="G27" s="22"/>
      <c r="H27" s="11"/>
      <c r="I27" s="22"/>
      <c r="J27" s="11"/>
      <c r="K27" s="22"/>
      <c r="L27" s="15">
        <f t="shared" si="3"/>
        <v>5</v>
      </c>
      <c r="M27" s="29"/>
      <c r="N27">
        <f>$B$1</f>
        <v>0</v>
      </c>
      <c r="O27" t="s">
        <v>137</v>
      </c>
      <c r="P27" t="str">
        <f>$S$1</f>
        <v>transience</v>
      </c>
    </row>
    <row r="28" spans="1:15" ht="12.75">
      <c r="A28" s="4" t="s">
        <v>222</v>
      </c>
      <c r="B28" s="8"/>
      <c r="C28" s="22"/>
      <c r="D28" s="11">
        <v>5</v>
      </c>
      <c r="E28" s="22"/>
      <c r="F28" s="11"/>
      <c r="G28" s="22"/>
      <c r="H28" s="11"/>
      <c r="I28" s="22"/>
      <c r="J28" s="11"/>
      <c r="K28" s="22"/>
      <c r="L28" s="15">
        <f t="shared" si="3"/>
        <v>5</v>
      </c>
      <c r="M28" s="29"/>
      <c r="N28" s="16"/>
      <c r="O28" s="16"/>
    </row>
    <row r="29" spans="1:14" ht="12.75">
      <c r="A29" s="4" t="s">
        <v>214</v>
      </c>
      <c r="B29" s="8"/>
      <c r="C29" s="22"/>
      <c r="D29" s="11"/>
      <c r="E29" s="22"/>
      <c r="F29" s="11">
        <v>5</v>
      </c>
      <c r="G29" s="22"/>
      <c r="H29" s="11"/>
      <c r="I29" s="22"/>
      <c r="J29" s="11"/>
      <c r="K29" s="22"/>
      <c r="L29" s="15">
        <f t="shared" si="3"/>
        <v>5</v>
      </c>
      <c r="M29" s="29"/>
      <c r="N29" s="14" t="s">
        <v>231</v>
      </c>
    </row>
    <row r="30" spans="1:16" ht="12.75">
      <c r="A30" s="4" t="s">
        <v>218</v>
      </c>
      <c r="B30" s="8"/>
      <c r="C30" s="22"/>
      <c r="D30" s="11"/>
      <c r="E30" s="22"/>
      <c r="F30" s="11"/>
      <c r="G30" s="22"/>
      <c r="H30" s="11"/>
      <c r="I30" s="22"/>
      <c r="J30" s="11">
        <v>5</v>
      </c>
      <c r="K30" s="22"/>
      <c r="L30" s="15">
        <f t="shared" si="3"/>
        <v>5</v>
      </c>
      <c r="M30" s="29"/>
      <c r="N30" s="25">
        <f>$E$2</f>
        <v>0.3469387755102041</v>
      </c>
      <c r="O30" t="s">
        <v>137</v>
      </c>
      <c r="P30" t="str">
        <f>$S$4</f>
        <v>KleenexTissue50</v>
      </c>
    </row>
    <row r="31" spans="1:16" ht="12.75">
      <c r="A31" s="4" t="s">
        <v>205</v>
      </c>
      <c r="B31" s="8"/>
      <c r="C31" s="22"/>
      <c r="D31" s="11"/>
      <c r="E31" s="22">
        <v>5</v>
      </c>
      <c r="F31" s="11"/>
      <c r="G31" s="22"/>
      <c r="H31" s="11"/>
      <c r="I31" s="22"/>
      <c r="J31" s="11"/>
      <c r="K31" s="22"/>
      <c r="L31" s="15">
        <f t="shared" si="3"/>
        <v>5</v>
      </c>
      <c r="M31" s="29"/>
      <c r="N31" s="25">
        <f>$D$2</f>
        <v>0.22448979591836735</v>
      </c>
      <c r="O31" t="s">
        <v>137</v>
      </c>
      <c r="P31" t="str">
        <f>$S$3</f>
        <v>ExThaNemesis</v>
      </c>
    </row>
    <row r="32" spans="1:16" ht="12.75">
      <c r="A32" s="4" t="s">
        <v>241</v>
      </c>
      <c r="B32" s="8"/>
      <c r="C32" s="22"/>
      <c r="D32" s="11"/>
      <c r="E32" s="22">
        <v>5</v>
      </c>
      <c r="F32" s="11"/>
      <c r="G32" s="22"/>
      <c r="H32" s="11"/>
      <c r="I32" s="22"/>
      <c r="J32" s="11"/>
      <c r="K32" s="22"/>
      <c r="L32" s="15">
        <f t="shared" si="3"/>
        <v>5</v>
      </c>
      <c r="M32" s="29"/>
      <c r="N32" s="25">
        <f>$F$2</f>
        <v>0.10204081632653061</v>
      </c>
      <c r="O32" t="s">
        <v>137</v>
      </c>
      <c r="P32" t="str">
        <f>$S$5</f>
        <v>yoblazer33</v>
      </c>
    </row>
    <row r="33" spans="1:16" ht="12.75">
      <c r="A33" s="4" t="s">
        <v>224</v>
      </c>
      <c r="B33" s="8"/>
      <c r="C33" s="22"/>
      <c r="D33" s="11">
        <v>5</v>
      </c>
      <c r="E33" s="22"/>
      <c r="F33" s="11"/>
      <c r="G33" s="22"/>
      <c r="H33" s="11"/>
      <c r="I33" s="22"/>
      <c r="J33" s="11"/>
      <c r="K33" s="22"/>
      <c r="L33" s="15">
        <f t="shared" si="3"/>
        <v>5</v>
      </c>
      <c r="M33" s="29"/>
      <c r="N33" s="25">
        <f>$G$2</f>
        <v>0.08163265306122448</v>
      </c>
      <c r="O33" t="s">
        <v>137</v>
      </c>
      <c r="P33" t="str">
        <f>$S$6</f>
        <v>War13104</v>
      </c>
    </row>
    <row r="34" spans="1:16" ht="12.75">
      <c r="A34" s="4" t="s">
        <v>235</v>
      </c>
      <c r="B34" s="8"/>
      <c r="C34" s="22"/>
      <c r="D34" s="11"/>
      <c r="E34" s="22">
        <v>5</v>
      </c>
      <c r="F34" s="11"/>
      <c r="G34" s="22"/>
      <c r="H34" s="11"/>
      <c r="I34" s="22"/>
      <c r="J34" s="11"/>
      <c r="K34" s="22"/>
      <c r="L34" s="15">
        <f t="shared" si="3"/>
        <v>5</v>
      </c>
      <c r="M34" s="29"/>
      <c r="N34" s="25">
        <f>$J$2</f>
        <v>0.08163265306122448</v>
      </c>
      <c r="O34" t="s">
        <v>137</v>
      </c>
      <c r="P34" t="str">
        <f>$S$9</f>
        <v>DpOblivion</v>
      </c>
    </row>
    <row r="35" spans="1:16" ht="12.75">
      <c r="A35" s="4" t="s">
        <v>225</v>
      </c>
      <c r="B35" s="8"/>
      <c r="C35" s="22">
        <v>5</v>
      </c>
      <c r="D35" s="11"/>
      <c r="E35" s="22"/>
      <c r="F35" s="11"/>
      <c r="G35" s="22"/>
      <c r="H35" s="11"/>
      <c r="I35" s="22"/>
      <c r="J35" s="11"/>
      <c r="K35" s="22"/>
      <c r="L35" s="15">
        <f t="shared" si="3"/>
        <v>5</v>
      </c>
      <c r="M35" s="29"/>
      <c r="N35" s="25">
        <f>$K$2</f>
        <v>0.08163265306122448</v>
      </c>
      <c r="O35" t="s">
        <v>137</v>
      </c>
      <c r="P35" t="str">
        <f>$S$10</f>
        <v>Ngamer64</v>
      </c>
    </row>
    <row r="36" spans="1:16" ht="12.75">
      <c r="A36" s="4" t="s">
        <v>226</v>
      </c>
      <c r="B36" s="8"/>
      <c r="C36" s="22"/>
      <c r="D36" s="11"/>
      <c r="E36" s="22"/>
      <c r="F36" s="11">
        <v>5</v>
      </c>
      <c r="G36" s="22"/>
      <c r="H36" s="11"/>
      <c r="I36" s="22"/>
      <c r="J36" s="11"/>
      <c r="K36" s="22"/>
      <c r="L36" s="15">
        <f t="shared" si="3"/>
        <v>5</v>
      </c>
      <c r="M36" s="29"/>
      <c r="N36" s="25">
        <f>$C$2</f>
        <v>0.061224489795918366</v>
      </c>
      <c r="O36" t="s">
        <v>137</v>
      </c>
      <c r="P36" t="str">
        <f>$S$2</f>
        <v>Ed Bellis</v>
      </c>
    </row>
    <row r="37" spans="1:16" ht="12.75">
      <c r="A37" s="4" t="s">
        <v>156</v>
      </c>
      <c r="B37" s="8"/>
      <c r="C37" s="22">
        <v>5</v>
      </c>
      <c r="D37" s="11"/>
      <c r="E37" s="22"/>
      <c r="F37" s="11"/>
      <c r="G37" s="22"/>
      <c r="H37" s="11"/>
      <c r="I37" s="22"/>
      <c r="J37" s="11"/>
      <c r="K37" s="22"/>
      <c r="L37" s="15">
        <f aca="true" t="shared" si="4" ref="L37:L68">SUM(B37:K37)</f>
        <v>5</v>
      </c>
      <c r="M37" s="29"/>
      <c r="N37" s="25">
        <f>$I$2</f>
        <v>0.02040816326530612</v>
      </c>
      <c r="O37" t="s">
        <v>137</v>
      </c>
      <c r="P37" t="str">
        <f>$S$8</f>
        <v>X_Dante_X</v>
      </c>
    </row>
    <row r="38" spans="1:16" ht="12.75">
      <c r="A38" s="4" t="s">
        <v>207</v>
      </c>
      <c r="B38" s="8"/>
      <c r="C38" s="22"/>
      <c r="D38" s="11"/>
      <c r="E38" s="22"/>
      <c r="F38" s="11"/>
      <c r="G38" s="22">
        <v>5</v>
      </c>
      <c r="H38" s="11"/>
      <c r="I38" s="22"/>
      <c r="J38" s="11"/>
      <c r="K38" s="22"/>
      <c r="L38" s="15">
        <f t="shared" si="4"/>
        <v>5</v>
      </c>
      <c r="M38" s="29"/>
      <c r="N38" s="25">
        <f>$H$2</f>
        <v>0</v>
      </c>
      <c r="O38" t="s">
        <v>137</v>
      </c>
      <c r="P38" t="str">
        <f>$S$7</f>
        <v>FFDragon</v>
      </c>
    </row>
    <row r="39" spans="1:16" ht="12.75">
      <c r="A39" s="4" t="s">
        <v>202</v>
      </c>
      <c r="B39" s="8"/>
      <c r="C39" s="22"/>
      <c r="D39" s="11"/>
      <c r="E39" s="22">
        <v>5</v>
      </c>
      <c r="F39" s="11"/>
      <c r="G39" s="22"/>
      <c r="H39" s="11"/>
      <c r="I39" s="22"/>
      <c r="J39" s="11"/>
      <c r="K39" s="22"/>
      <c r="L39" s="15">
        <f t="shared" si="4"/>
        <v>5</v>
      </c>
      <c r="M39" s="29"/>
      <c r="N39" s="25">
        <f>$B$2</f>
        <v>0</v>
      </c>
      <c r="O39" t="s">
        <v>137</v>
      </c>
      <c r="P39" t="str">
        <f>$S$1</f>
        <v>transience</v>
      </c>
    </row>
    <row r="40" spans="1:13" ht="12.75">
      <c r="A40" s="4" t="s">
        <v>154</v>
      </c>
      <c r="B40" s="8"/>
      <c r="C40" s="22"/>
      <c r="D40" s="11"/>
      <c r="E40" s="22">
        <v>5</v>
      </c>
      <c r="F40" s="11"/>
      <c r="G40" s="22"/>
      <c r="H40" s="11"/>
      <c r="I40" s="22"/>
      <c r="J40" s="11"/>
      <c r="K40" s="22"/>
      <c r="L40" s="15">
        <f t="shared" si="4"/>
        <v>5</v>
      </c>
      <c r="M40" s="29"/>
    </row>
    <row r="41" spans="1:14" ht="12.75">
      <c r="A41" s="4" t="s">
        <v>164</v>
      </c>
      <c r="B41" s="8"/>
      <c r="C41" s="22"/>
      <c r="D41" s="11">
        <v>5</v>
      </c>
      <c r="E41" s="22"/>
      <c r="F41" s="11"/>
      <c r="G41" s="22"/>
      <c r="H41" s="11"/>
      <c r="I41" s="22"/>
      <c r="J41" s="11"/>
      <c r="K41" s="22"/>
      <c r="L41" s="15">
        <f t="shared" si="4"/>
        <v>5</v>
      </c>
      <c r="M41" s="29"/>
      <c r="N41" s="14"/>
    </row>
    <row r="42" spans="1:14" ht="12.75">
      <c r="A42" s="4" t="s">
        <v>223</v>
      </c>
      <c r="B42" s="8"/>
      <c r="C42" s="22"/>
      <c r="D42" s="11">
        <v>5</v>
      </c>
      <c r="E42" s="22"/>
      <c r="F42" s="11"/>
      <c r="G42" s="22"/>
      <c r="H42" s="11"/>
      <c r="I42" s="22"/>
      <c r="J42" s="11"/>
      <c r="K42" s="22"/>
      <c r="L42" s="15">
        <f t="shared" si="4"/>
        <v>5</v>
      </c>
      <c r="M42" s="29"/>
      <c r="N42" s="34"/>
    </row>
    <row r="43" spans="1:14" ht="12.75">
      <c r="A43" s="4" t="s">
        <v>157</v>
      </c>
      <c r="B43" s="8"/>
      <c r="C43" s="22"/>
      <c r="D43" s="11"/>
      <c r="E43" s="22"/>
      <c r="F43" s="11">
        <v>5</v>
      </c>
      <c r="G43" s="22"/>
      <c r="H43" s="11"/>
      <c r="I43" s="22"/>
      <c r="J43" s="11"/>
      <c r="K43" s="22"/>
      <c r="L43" s="15">
        <f t="shared" si="4"/>
        <v>5</v>
      </c>
      <c r="M43" s="29"/>
      <c r="N43" s="34"/>
    </row>
    <row r="44" spans="1:14" ht="12.75">
      <c r="A44" s="4" t="s">
        <v>182</v>
      </c>
      <c r="B44" s="8"/>
      <c r="C44" s="22"/>
      <c r="D44" s="11"/>
      <c r="E44" s="22"/>
      <c r="F44" s="11"/>
      <c r="G44" s="22">
        <v>5</v>
      </c>
      <c r="H44" s="11"/>
      <c r="I44" s="22"/>
      <c r="J44" s="11"/>
      <c r="K44" s="22"/>
      <c r="L44" s="15">
        <f t="shared" si="4"/>
        <v>5</v>
      </c>
      <c r="M44" s="29"/>
      <c r="N44" s="34"/>
    </row>
    <row r="45" spans="1:14" ht="12.75">
      <c r="A45" s="4" t="s">
        <v>217</v>
      </c>
      <c r="B45" s="8"/>
      <c r="C45" s="22"/>
      <c r="D45" s="11"/>
      <c r="E45" s="22"/>
      <c r="F45" s="11"/>
      <c r="G45" s="22">
        <v>5</v>
      </c>
      <c r="H45" s="11"/>
      <c r="I45" s="22"/>
      <c r="J45" s="11"/>
      <c r="K45" s="22"/>
      <c r="L45" s="15">
        <f t="shared" si="4"/>
        <v>5</v>
      </c>
      <c r="M45" s="29"/>
      <c r="N45" s="34"/>
    </row>
    <row r="46" spans="1:14" ht="12.75">
      <c r="A46" s="4" t="s">
        <v>170</v>
      </c>
      <c r="B46" s="8"/>
      <c r="C46" s="22"/>
      <c r="D46" s="11"/>
      <c r="E46" s="22"/>
      <c r="F46" s="11"/>
      <c r="G46" s="22"/>
      <c r="H46" s="11"/>
      <c r="I46" s="22"/>
      <c r="J46" s="11">
        <v>5</v>
      </c>
      <c r="K46" s="22"/>
      <c r="L46" s="15">
        <f t="shared" si="4"/>
        <v>5</v>
      </c>
      <c r="M46" s="29"/>
      <c r="N46" s="34"/>
    </row>
    <row r="47" spans="1:14" ht="12.75">
      <c r="A47" s="4" t="s">
        <v>228</v>
      </c>
      <c r="B47" s="8"/>
      <c r="C47" s="22"/>
      <c r="D47" s="11"/>
      <c r="E47" s="22"/>
      <c r="F47" s="11"/>
      <c r="G47" s="22"/>
      <c r="H47" s="11"/>
      <c r="I47" s="22"/>
      <c r="J47" s="11">
        <v>5</v>
      </c>
      <c r="K47" s="22"/>
      <c r="L47" s="15">
        <f t="shared" si="4"/>
        <v>5</v>
      </c>
      <c r="M47" s="29"/>
      <c r="N47" s="34"/>
    </row>
    <row r="48" spans="1:14" ht="12.75">
      <c r="A48" s="4" t="s">
        <v>184</v>
      </c>
      <c r="B48" s="8"/>
      <c r="C48" s="22"/>
      <c r="D48" s="11"/>
      <c r="E48" s="22"/>
      <c r="F48" s="11">
        <v>5</v>
      </c>
      <c r="G48" s="22"/>
      <c r="H48" s="11"/>
      <c r="I48" s="22"/>
      <c r="J48" s="11"/>
      <c r="K48" s="22"/>
      <c r="L48" s="15">
        <f t="shared" si="4"/>
        <v>5</v>
      </c>
      <c r="M48" s="29"/>
      <c r="N48" s="34"/>
    </row>
    <row r="49" spans="1:14" ht="12.75">
      <c r="A49" s="4" t="s">
        <v>233</v>
      </c>
      <c r="B49" s="8"/>
      <c r="C49" s="22"/>
      <c r="D49" s="11"/>
      <c r="E49" s="22">
        <v>5</v>
      </c>
      <c r="F49" s="11"/>
      <c r="G49" s="22"/>
      <c r="H49" s="11"/>
      <c r="I49" s="22"/>
      <c r="J49" s="11"/>
      <c r="K49" s="22"/>
      <c r="L49" s="15">
        <f t="shared" si="4"/>
        <v>5</v>
      </c>
      <c r="M49" s="29"/>
      <c r="N49" s="34"/>
    </row>
    <row r="50" spans="1:14" ht="12.75">
      <c r="A50" s="4" t="s">
        <v>229</v>
      </c>
      <c r="B50" s="8"/>
      <c r="C50" s="22"/>
      <c r="D50" s="11"/>
      <c r="E50" s="22"/>
      <c r="F50" s="11"/>
      <c r="G50" s="22">
        <v>5</v>
      </c>
      <c r="H50" s="11"/>
      <c r="I50" s="22"/>
      <c r="J50" s="11"/>
      <c r="K50" s="22"/>
      <c r="L50" s="15">
        <f t="shared" si="4"/>
        <v>5</v>
      </c>
      <c r="M50" s="29"/>
      <c r="N50" s="34"/>
    </row>
    <row r="51" spans="1:14" ht="12.75">
      <c r="A51" s="4" t="s">
        <v>242</v>
      </c>
      <c r="B51" s="8"/>
      <c r="C51" s="22"/>
      <c r="D51" s="11">
        <v>5</v>
      </c>
      <c r="E51" s="22"/>
      <c r="F51" s="11"/>
      <c r="G51" s="22"/>
      <c r="H51" s="11"/>
      <c r="I51" s="22"/>
      <c r="J51" s="11"/>
      <c r="K51" s="22"/>
      <c r="L51" s="15">
        <f t="shared" si="4"/>
        <v>5</v>
      </c>
      <c r="M51" s="29"/>
      <c r="N51" s="34"/>
    </row>
    <row r="52" spans="1:15" ht="12.75">
      <c r="A52" s="4" t="s">
        <v>215</v>
      </c>
      <c r="B52" s="8"/>
      <c r="C52" s="22"/>
      <c r="D52" s="11">
        <v>5</v>
      </c>
      <c r="E52" s="22"/>
      <c r="F52" s="11"/>
      <c r="G52" s="22"/>
      <c r="H52" s="11"/>
      <c r="I52" s="22"/>
      <c r="J52" s="11"/>
      <c r="K52" s="22"/>
      <c r="L52" s="15">
        <f t="shared" si="4"/>
        <v>5</v>
      </c>
      <c r="M52" s="29"/>
      <c r="N52" s="16"/>
      <c r="O52" s="16"/>
    </row>
    <row r="53" spans="1:15" ht="12.75">
      <c r="A53" s="4" t="s">
        <v>243</v>
      </c>
      <c r="B53" s="8"/>
      <c r="C53" s="22"/>
      <c r="D53" s="11">
        <v>5</v>
      </c>
      <c r="E53" s="22"/>
      <c r="F53" s="11"/>
      <c r="G53" s="22"/>
      <c r="H53" s="11"/>
      <c r="I53" s="22"/>
      <c r="J53" s="11"/>
      <c r="K53" s="22"/>
      <c r="L53" s="15">
        <f t="shared" si="4"/>
        <v>5</v>
      </c>
      <c r="M53" s="29"/>
      <c r="N53" s="14"/>
      <c r="O53" s="14"/>
    </row>
    <row r="54" spans="1:14" ht="12.75">
      <c r="A54" s="4" t="s">
        <v>172</v>
      </c>
      <c r="B54" s="8"/>
      <c r="C54" s="22"/>
      <c r="D54" s="11"/>
      <c r="E54" s="22"/>
      <c r="F54" s="11"/>
      <c r="G54" s="22"/>
      <c r="H54" s="11"/>
      <c r="I54" s="22"/>
      <c r="J54" s="11"/>
      <c r="K54" s="22"/>
      <c r="L54" s="15">
        <f t="shared" si="4"/>
        <v>0</v>
      </c>
      <c r="M54" s="29"/>
      <c r="N54" s="16"/>
    </row>
    <row r="55" spans="1:14" ht="12.75">
      <c r="A55" s="4" t="s">
        <v>173</v>
      </c>
      <c r="B55" s="8"/>
      <c r="C55" s="22"/>
      <c r="D55" s="11"/>
      <c r="E55" s="22"/>
      <c r="F55" s="11"/>
      <c r="G55" s="22"/>
      <c r="H55" s="11"/>
      <c r="I55" s="22"/>
      <c r="J55" s="11"/>
      <c r="K55" s="22"/>
      <c r="L55" s="15">
        <f t="shared" si="4"/>
        <v>0</v>
      </c>
      <c r="M55" s="29"/>
      <c r="N55" s="16"/>
    </row>
    <row r="56" spans="1:14" ht="12.75">
      <c r="A56" s="4" t="s">
        <v>174</v>
      </c>
      <c r="B56" s="8"/>
      <c r="C56" s="22"/>
      <c r="D56" s="11"/>
      <c r="E56" s="22"/>
      <c r="F56" s="11"/>
      <c r="G56" s="22"/>
      <c r="H56" s="11"/>
      <c r="I56" s="22"/>
      <c r="J56" s="11"/>
      <c r="K56" s="22"/>
      <c r="L56" s="15">
        <f t="shared" si="4"/>
        <v>0</v>
      </c>
      <c r="M56" s="29"/>
      <c r="N56" s="16"/>
    </row>
    <row r="57" spans="1:14" ht="12.75">
      <c r="A57" s="4" t="s">
        <v>175</v>
      </c>
      <c r="B57" s="8"/>
      <c r="C57" s="22"/>
      <c r="D57" s="11"/>
      <c r="E57" s="22"/>
      <c r="F57" s="11"/>
      <c r="G57" s="22"/>
      <c r="H57" s="11"/>
      <c r="I57" s="22"/>
      <c r="J57" s="11"/>
      <c r="K57" s="22"/>
      <c r="L57" s="15">
        <f t="shared" si="4"/>
        <v>0</v>
      </c>
      <c r="M57" s="29"/>
      <c r="N57" s="16"/>
    </row>
    <row r="58" spans="1:14" ht="12.75">
      <c r="A58" s="4" t="s">
        <v>176</v>
      </c>
      <c r="B58" s="8"/>
      <c r="C58" s="22"/>
      <c r="D58" s="11"/>
      <c r="E58" s="22"/>
      <c r="F58" s="11"/>
      <c r="G58" s="22"/>
      <c r="H58" s="11"/>
      <c r="I58" s="22"/>
      <c r="J58" s="11"/>
      <c r="K58" s="22"/>
      <c r="L58" s="15">
        <f t="shared" si="4"/>
        <v>0</v>
      </c>
      <c r="M58" s="29"/>
      <c r="N58" s="16"/>
    </row>
    <row r="59" spans="1:14" ht="12.75">
      <c r="A59" s="4" t="s">
        <v>177</v>
      </c>
      <c r="B59" s="8"/>
      <c r="C59" s="22"/>
      <c r="D59" s="11"/>
      <c r="E59" s="22"/>
      <c r="F59" s="11"/>
      <c r="G59" s="22"/>
      <c r="H59" s="11"/>
      <c r="I59" s="22"/>
      <c r="J59" s="11"/>
      <c r="K59" s="22"/>
      <c r="L59" s="15">
        <f t="shared" si="4"/>
        <v>0</v>
      </c>
      <c r="M59" s="29"/>
      <c r="N59" s="16"/>
    </row>
    <row r="60" spans="1:14" ht="12.75">
      <c r="A60" s="4" t="s">
        <v>178</v>
      </c>
      <c r="B60" s="8"/>
      <c r="C60" s="22"/>
      <c r="D60" s="11"/>
      <c r="E60" s="22"/>
      <c r="F60" s="11"/>
      <c r="G60" s="22"/>
      <c r="H60" s="11"/>
      <c r="I60" s="22"/>
      <c r="J60" s="11"/>
      <c r="K60" s="22"/>
      <c r="L60" s="15">
        <f t="shared" si="4"/>
        <v>0</v>
      </c>
      <c r="M60" s="29"/>
      <c r="N60" s="16"/>
    </row>
    <row r="61" spans="1:14" ht="12.75">
      <c r="A61" s="4" t="s">
        <v>0</v>
      </c>
      <c r="B61" s="8"/>
      <c r="C61" s="22"/>
      <c r="D61" s="11"/>
      <c r="E61" s="22"/>
      <c r="F61" s="11"/>
      <c r="G61" s="22"/>
      <c r="H61" s="11"/>
      <c r="I61" s="22"/>
      <c r="J61" s="11"/>
      <c r="K61" s="22"/>
      <c r="L61" s="15">
        <f t="shared" si="4"/>
        <v>0</v>
      </c>
      <c r="M61" s="29"/>
      <c r="N61" s="16"/>
    </row>
    <row r="62" spans="1:14" ht="12.75">
      <c r="A62" s="4" t="s">
        <v>1</v>
      </c>
      <c r="B62" s="8"/>
      <c r="C62" s="22"/>
      <c r="D62" s="11"/>
      <c r="E62" s="22"/>
      <c r="F62" s="11"/>
      <c r="G62" s="22"/>
      <c r="H62" s="11"/>
      <c r="I62" s="22"/>
      <c r="J62" s="11"/>
      <c r="K62" s="22"/>
      <c r="L62" s="15">
        <f t="shared" si="4"/>
        <v>0</v>
      </c>
      <c r="M62" s="29"/>
      <c r="N62" s="16"/>
    </row>
    <row r="63" spans="1:14" ht="12.75">
      <c r="A63" s="4" t="s">
        <v>2</v>
      </c>
      <c r="B63" s="8"/>
      <c r="C63" s="22"/>
      <c r="D63" s="11"/>
      <c r="E63" s="22"/>
      <c r="F63" s="11"/>
      <c r="G63" s="22"/>
      <c r="H63" s="11"/>
      <c r="I63" s="22"/>
      <c r="J63" s="11"/>
      <c r="K63" s="22"/>
      <c r="L63" s="15">
        <f t="shared" si="4"/>
        <v>0</v>
      </c>
      <c r="M63" s="29"/>
      <c r="N63" s="16"/>
    </row>
    <row r="64" spans="1:13" ht="12.75">
      <c r="A64" s="4" t="s">
        <v>3</v>
      </c>
      <c r="B64" s="8"/>
      <c r="C64" s="22"/>
      <c r="D64" s="11"/>
      <c r="E64" s="22"/>
      <c r="F64" s="11"/>
      <c r="G64" s="22"/>
      <c r="H64" s="11"/>
      <c r="I64" s="22"/>
      <c r="J64" s="11"/>
      <c r="K64" s="22"/>
      <c r="L64" s="15">
        <f t="shared" si="4"/>
        <v>0</v>
      </c>
      <c r="M64" s="29"/>
    </row>
    <row r="65" spans="1:15" ht="12.75">
      <c r="A65" s="4" t="s">
        <v>4</v>
      </c>
      <c r="B65" s="8"/>
      <c r="C65" s="22"/>
      <c r="D65" s="11"/>
      <c r="E65" s="22"/>
      <c r="F65" s="11"/>
      <c r="G65" s="22"/>
      <c r="H65" s="11"/>
      <c r="I65" s="22"/>
      <c r="J65" s="11"/>
      <c r="K65" s="22"/>
      <c r="L65" s="15">
        <f t="shared" si="4"/>
        <v>0</v>
      </c>
      <c r="M65" s="29"/>
      <c r="N65" s="14"/>
      <c r="O65" s="14"/>
    </row>
    <row r="66" spans="1:14" ht="12.75">
      <c r="A66" s="4" t="s">
        <v>5</v>
      </c>
      <c r="B66" s="8"/>
      <c r="C66" s="22"/>
      <c r="D66" s="11"/>
      <c r="E66" s="22"/>
      <c r="F66" s="11"/>
      <c r="G66" s="22"/>
      <c r="H66" s="11"/>
      <c r="I66" s="22"/>
      <c r="J66" s="11"/>
      <c r="K66" s="22"/>
      <c r="L66" s="15">
        <f t="shared" si="4"/>
        <v>0</v>
      </c>
      <c r="M66" s="29"/>
      <c r="N66" s="16"/>
    </row>
    <row r="67" spans="1:14" ht="12.75">
      <c r="A67" s="4" t="s">
        <v>6</v>
      </c>
      <c r="B67" s="8"/>
      <c r="C67" s="22"/>
      <c r="D67" s="11"/>
      <c r="E67" s="22"/>
      <c r="F67" s="11"/>
      <c r="G67" s="22"/>
      <c r="H67" s="11"/>
      <c r="I67" s="22"/>
      <c r="J67" s="11"/>
      <c r="K67" s="22"/>
      <c r="L67" s="15">
        <f t="shared" si="4"/>
        <v>0</v>
      </c>
      <c r="M67" s="29"/>
      <c r="N67" s="16"/>
    </row>
    <row r="68" spans="1:14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  <c r="N68" s="16"/>
    </row>
    <row r="69" spans="1:14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  <c r="N69" s="16"/>
    </row>
    <row r="70" spans="1:14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  <c r="N70" s="16"/>
    </row>
    <row r="71" spans="1:14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  <c r="N71" s="16"/>
    </row>
    <row r="72" spans="1:14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  <c r="N72" s="16"/>
    </row>
    <row r="73" spans="1:14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  <c r="N73" s="16"/>
    </row>
    <row r="74" spans="1:14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  <c r="N74" s="16"/>
    </row>
    <row r="75" spans="1:14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/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10</v>
      </c>
      <c r="C1" s="17">
        <f t="shared" si="0"/>
        <v>0</v>
      </c>
      <c r="D1" s="17">
        <f t="shared" si="0"/>
        <v>85</v>
      </c>
      <c r="E1" s="17">
        <f t="shared" si="0"/>
        <v>105</v>
      </c>
      <c r="F1" s="17">
        <f t="shared" si="0"/>
        <v>5</v>
      </c>
      <c r="G1" s="17">
        <f t="shared" si="0"/>
        <v>0</v>
      </c>
      <c r="H1" s="17">
        <f t="shared" si="0"/>
        <v>0</v>
      </c>
      <c r="I1" s="17">
        <f t="shared" si="0"/>
        <v>10</v>
      </c>
      <c r="J1" s="17">
        <f t="shared" si="0"/>
        <v>15</v>
      </c>
      <c r="K1" s="17">
        <f t="shared" si="0"/>
        <v>10</v>
      </c>
      <c r="N1" s="35"/>
      <c r="S1" t="s">
        <v>183</v>
      </c>
    </row>
    <row r="2" spans="1:19" ht="12.75">
      <c r="A2" s="5" t="s">
        <v>136</v>
      </c>
      <c r="B2" s="31">
        <f aca="true" t="shared" si="1" ref="B2:K2">B1/(SUM($B$1:$K$1))</f>
        <v>0.041666666666666664</v>
      </c>
      <c r="C2" s="31">
        <f t="shared" si="1"/>
        <v>0</v>
      </c>
      <c r="D2" s="31">
        <f t="shared" si="1"/>
        <v>0.3541666666666667</v>
      </c>
      <c r="E2" s="31">
        <f t="shared" si="1"/>
        <v>0.4375</v>
      </c>
      <c r="F2" s="31">
        <f t="shared" si="1"/>
        <v>0.020833333333333332</v>
      </c>
      <c r="G2" s="31">
        <f t="shared" si="1"/>
        <v>0</v>
      </c>
      <c r="H2" s="31">
        <f t="shared" si="1"/>
        <v>0</v>
      </c>
      <c r="I2" s="31">
        <f t="shared" si="1"/>
        <v>0.041666666666666664</v>
      </c>
      <c r="J2" s="31">
        <f t="shared" si="1"/>
        <v>0.0625</v>
      </c>
      <c r="K2" s="31">
        <f t="shared" si="1"/>
        <v>0.041666666666666664</v>
      </c>
      <c r="N2" s="36"/>
      <c r="O2" s="30"/>
      <c r="S2" t="s">
        <v>184</v>
      </c>
    </row>
    <row r="3" spans="1:19" ht="12.75">
      <c r="A3" s="6" t="s">
        <v>133</v>
      </c>
      <c r="B3" s="32">
        <f aca="true" t="shared" si="2" ref="B3:K3">COUNTA(B5:B505)</f>
        <v>2</v>
      </c>
      <c r="C3" s="32">
        <f t="shared" si="2"/>
        <v>0</v>
      </c>
      <c r="D3" s="32">
        <f t="shared" si="2"/>
        <v>17</v>
      </c>
      <c r="E3" s="32">
        <f t="shared" si="2"/>
        <v>21</v>
      </c>
      <c r="F3" s="32">
        <f t="shared" si="2"/>
        <v>1</v>
      </c>
      <c r="G3" s="32">
        <f t="shared" si="2"/>
        <v>0</v>
      </c>
      <c r="H3" s="32">
        <f t="shared" si="2"/>
        <v>0</v>
      </c>
      <c r="I3" s="32">
        <f t="shared" si="2"/>
        <v>2</v>
      </c>
      <c r="J3" s="32">
        <f t="shared" si="2"/>
        <v>3</v>
      </c>
      <c r="K3" s="32">
        <f t="shared" si="2"/>
        <v>2</v>
      </c>
      <c r="S3" t="s">
        <v>185</v>
      </c>
    </row>
    <row r="4" spans="1:19" ht="13.5" thickBot="1">
      <c r="A4" s="3"/>
      <c r="B4" s="19" t="s">
        <v>179</v>
      </c>
      <c r="C4" s="27" t="s">
        <v>180</v>
      </c>
      <c r="D4" s="26" t="s">
        <v>152</v>
      </c>
      <c r="E4" s="27" t="s">
        <v>169</v>
      </c>
      <c r="F4" s="26" t="s">
        <v>181</v>
      </c>
      <c r="G4" s="20" t="s">
        <v>165</v>
      </c>
      <c r="H4" s="18" t="s">
        <v>182</v>
      </c>
      <c r="I4" s="20" t="s">
        <v>166</v>
      </c>
      <c r="J4" s="18" t="s">
        <v>164</v>
      </c>
      <c r="K4" s="20" t="s">
        <v>157</v>
      </c>
      <c r="S4" t="s">
        <v>186</v>
      </c>
    </row>
    <row r="5" spans="1:19" ht="12.75">
      <c r="A5" s="4" t="s">
        <v>206</v>
      </c>
      <c r="B5" s="7"/>
      <c r="C5" s="21"/>
      <c r="D5" s="10"/>
      <c r="E5" s="21">
        <v>5</v>
      </c>
      <c r="F5" s="10"/>
      <c r="G5" s="21"/>
      <c r="H5" s="10"/>
      <c r="I5" s="21"/>
      <c r="J5" s="10"/>
      <c r="K5" s="21"/>
      <c r="L5" s="15">
        <f aca="true" t="shared" si="3" ref="L5:L36">SUM(B5:K5)</f>
        <v>5</v>
      </c>
      <c r="M5" s="29"/>
      <c r="N5" s="14" t="s">
        <v>196</v>
      </c>
      <c r="S5" t="s">
        <v>161</v>
      </c>
    </row>
    <row r="6" spans="1:19" ht="12.75">
      <c r="A6" s="4" t="s">
        <v>151</v>
      </c>
      <c r="B6" s="8"/>
      <c r="C6" s="22"/>
      <c r="D6" s="11"/>
      <c r="E6" s="22">
        <v>5</v>
      </c>
      <c r="F6" s="11"/>
      <c r="G6" s="22"/>
      <c r="H6" s="11"/>
      <c r="I6" s="22"/>
      <c r="J6" s="11"/>
      <c r="K6" s="22"/>
      <c r="L6" s="15">
        <f t="shared" si="3"/>
        <v>5</v>
      </c>
      <c r="M6" s="29"/>
      <c r="N6" s="41">
        <f>$E$3</f>
        <v>21</v>
      </c>
      <c r="O6" t="s">
        <v>137</v>
      </c>
      <c r="P6" t="str">
        <f>$S$4</f>
        <v>KleenexTissue50</v>
      </c>
      <c r="S6" t="s">
        <v>162</v>
      </c>
    </row>
    <row r="7" spans="1:19" ht="12.75">
      <c r="A7" s="4" t="s">
        <v>170</v>
      </c>
      <c r="B7" s="8"/>
      <c r="C7" s="22"/>
      <c r="D7" s="11"/>
      <c r="E7" s="22"/>
      <c r="F7" s="11">
        <v>5</v>
      </c>
      <c r="G7" s="22"/>
      <c r="H7" s="11"/>
      <c r="I7" s="22"/>
      <c r="J7" s="11"/>
      <c r="K7" s="22"/>
      <c r="L7" s="15">
        <f t="shared" si="3"/>
        <v>5</v>
      </c>
      <c r="M7" s="29"/>
      <c r="N7" s="41">
        <f>$D$3</f>
        <v>17</v>
      </c>
      <c r="O7" t="s">
        <v>137</v>
      </c>
      <c r="P7" t="str">
        <f>$S$3</f>
        <v>ExThaNemesis</v>
      </c>
      <c r="S7" t="s">
        <v>187</v>
      </c>
    </row>
    <row r="8" spans="1:19" ht="12.75">
      <c r="A8" s="4" t="s">
        <v>229</v>
      </c>
      <c r="B8" s="8"/>
      <c r="C8" s="22"/>
      <c r="D8" s="11">
        <v>5</v>
      </c>
      <c r="E8" s="22"/>
      <c r="F8" s="11"/>
      <c r="G8" s="22"/>
      <c r="H8" s="11"/>
      <c r="I8" s="22"/>
      <c r="J8" s="11"/>
      <c r="K8" s="22"/>
      <c r="L8" s="15">
        <f t="shared" si="3"/>
        <v>5</v>
      </c>
      <c r="M8" s="29"/>
      <c r="N8" s="41">
        <f>$J$3</f>
        <v>3</v>
      </c>
      <c r="O8" t="s">
        <v>137</v>
      </c>
      <c r="P8" t="str">
        <f>$S$9</f>
        <v>DpOblivion</v>
      </c>
      <c r="S8" t="s">
        <v>160</v>
      </c>
    </row>
    <row r="9" spans="1:19" ht="12.75">
      <c r="A9" s="4" t="s">
        <v>152</v>
      </c>
      <c r="B9" s="8"/>
      <c r="C9" s="22"/>
      <c r="D9" s="11">
        <v>5</v>
      </c>
      <c r="E9" s="22"/>
      <c r="F9" s="11"/>
      <c r="G9" s="22"/>
      <c r="H9" s="11"/>
      <c r="I9" s="22"/>
      <c r="J9" s="11"/>
      <c r="K9" s="22"/>
      <c r="L9" s="15">
        <f t="shared" si="3"/>
        <v>5</v>
      </c>
      <c r="M9" s="29"/>
      <c r="N9" s="41">
        <f>$K$3</f>
        <v>2</v>
      </c>
      <c r="O9" t="s">
        <v>137</v>
      </c>
      <c r="P9" t="str">
        <f>$S$10</f>
        <v>Ngamer64</v>
      </c>
      <c r="S9" t="s">
        <v>188</v>
      </c>
    </row>
    <row r="10" spans="1:19" ht="12.75">
      <c r="A10" s="4" t="s">
        <v>244</v>
      </c>
      <c r="B10" s="8"/>
      <c r="C10" s="22"/>
      <c r="D10" s="11"/>
      <c r="E10" s="22"/>
      <c r="F10" s="11"/>
      <c r="G10" s="22"/>
      <c r="H10" s="11"/>
      <c r="I10" s="22">
        <v>5</v>
      </c>
      <c r="J10" s="11"/>
      <c r="K10" s="22"/>
      <c r="L10" s="15">
        <f t="shared" si="3"/>
        <v>5</v>
      </c>
      <c r="M10" s="29"/>
      <c r="N10" s="41">
        <f>$I$3</f>
        <v>2</v>
      </c>
      <c r="O10" t="s">
        <v>137</v>
      </c>
      <c r="P10" t="str">
        <f>$S$8</f>
        <v>X_Dante_X</v>
      </c>
      <c r="S10" t="s">
        <v>163</v>
      </c>
    </row>
    <row r="11" spans="1:16" ht="12.75">
      <c r="A11" s="4" t="s">
        <v>169</v>
      </c>
      <c r="B11" s="8"/>
      <c r="C11" s="22"/>
      <c r="D11" s="11"/>
      <c r="E11" s="22">
        <v>5</v>
      </c>
      <c r="F11" s="11"/>
      <c r="G11" s="22"/>
      <c r="H11" s="11"/>
      <c r="I11" s="22"/>
      <c r="J11" s="11"/>
      <c r="K11" s="22"/>
      <c r="L11" s="15">
        <f t="shared" si="3"/>
        <v>5</v>
      </c>
      <c r="M11" s="29"/>
      <c r="N11" s="41">
        <f>$B$3</f>
        <v>2</v>
      </c>
      <c r="O11" t="s">
        <v>137</v>
      </c>
      <c r="P11" t="str">
        <f>$S$1</f>
        <v>transience</v>
      </c>
    </row>
    <row r="12" spans="1:16" ht="12.75">
      <c r="A12" s="4" t="s">
        <v>224</v>
      </c>
      <c r="B12" s="8"/>
      <c r="C12" s="22"/>
      <c r="D12" s="11">
        <v>5</v>
      </c>
      <c r="E12" s="22"/>
      <c r="F12" s="11"/>
      <c r="G12" s="22"/>
      <c r="H12" s="11"/>
      <c r="I12" s="22"/>
      <c r="J12" s="11"/>
      <c r="K12" s="22"/>
      <c r="L12" s="15">
        <f t="shared" si="3"/>
        <v>5</v>
      </c>
      <c r="M12" s="29"/>
      <c r="N12" s="41">
        <f>$F$3</f>
        <v>1</v>
      </c>
      <c r="O12" t="s">
        <v>137</v>
      </c>
      <c r="P12" t="str">
        <f>$S$5</f>
        <v>yoblazer33</v>
      </c>
    </row>
    <row r="13" spans="1:16" ht="12.75">
      <c r="A13" s="4" t="s">
        <v>218</v>
      </c>
      <c r="B13" s="8"/>
      <c r="C13" s="22"/>
      <c r="D13" s="11"/>
      <c r="E13" s="22"/>
      <c r="F13" s="11"/>
      <c r="G13" s="22"/>
      <c r="H13" s="11"/>
      <c r="I13" s="22"/>
      <c r="J13" s="11">
        <v>5</v>
      </c>
      <c r="K13" s="22"/>
      <c r="L13" s="15">
        <f t="shared" si="3"/>
        <v>5</v>
      </c>
      <c r="M13" s="29"/>
      <c r="N13" s="41">
        <f>$C$3</f>
        <v>0</v>
      </c>
      <c r="O13" t="s">
        <v>137</v>
      </c>
      <c r="P13" t="str">
        <f>$S$2</f>
        <v>Ed Bellis</v>
      </c>
    </row>
    <row r="14" spans="1:16" ht="12.75">
      <c r="A14" s="4" t="s">
        <v>155</v>
      </c>
      <c r="B14" s="8"/>
      <c r="C14" s="22"/>
      <c r="D14" s="11"/>
      <c r="E14" s="22">
        <v>5</v>
      </c>
      <c r="F14" s="11"/>
      <c r="G14" s="22"/>
      <c r="H14" s="11"/>
      <c r="I14" s="22"/>
      <c r="J14" s="11"/>
      <c r="K14" s="22"/>
      <c r="L14" s="15">
        <f t="shared" si="3"/>
        <v>5</v>
      </c>
      <c r="M14" s="29"/>
      <c r="N14" s="41">
        <f>$H$3</f>
        <v>0</v>
      </c>
      <c r="O14" t="s">
        <v>137</v>
      </c>
      <c r="P14" t="str">
        <f>$S$7</f>
        <v>FFDragon</v>
      </c>
    </row>
    <row r="15" spans="1:16" ht="12.75">
      <c r="A15" s="4" t="s">
        <v>153</v>
      </c>
      <c r="B15" s="8"/>
      <c r="C15" s="22"/>
      <c r="D15" s="11">
        <v>5</v>
      </c>
      <c r="E15" s="22"/>
      <c r="F15" s="11"/>
      <c r="G15" s="22"/>
      <c r="H15" s="11"/>
      <c r="I15" s="22"/>
      <c r="J15" s="11"/>
      <c r="K15" s="22"/>
      <c r="L15" s="15">
        <f t="shared" si="3"/>
        <v>5</v>
      </c>
      <c r="M15" s="29"/>
      <c r="N15" s="41">
        <f>$G$3</f>
        <v>0</v>
      </c>
      <c r="O15" t="s">
        <v>137</v>
      </c>
      <c r="P15" t="str">
        <f>$S$6</f>
        <v>War13104</v>
      </c>
    </row>
    <row r="16" spans="1:13" ht="12.75">
      <c r="A16" s="4" t="s">
        <v>213</v>
      </c>
      <c r="B16" s="8"/>
      <c r="C16" s="22"/>
      <c r="D16" s="11"/>
      <c r="E16" s="22">
        <v>5</v>
      </c>
      <c r="F16" s="11"/>
      <c r="G16" s="22"/>
      <c r="H16" s="11"/>
      <c r="I16" s="22"/>
      <c r="J16" s="11"/>
      <c r="K16" s="22"/>
      <c r="L16" s="15">
        <f t="shared" si="3"/>
        <v>5</v>
      </c>
      <c r="M16" s="29"/>
    </row>
    <row r="17" spans="1:15" ht="12.75">
      <c r="A17" s="4" t="s">
        <v>222</v>
      </c>
      <c r="B17" s="8"/>
      <c r="C17" s="22"/>
      <c r="D17" s="11">
        <v>5</v>
      </c>
      <c r="E17" s="22"/>
      <c r="F17" s="11"/>
      <c r="G17" s="22"/>
      <c r="H17" s="11"/>
      <c r="I17" s="22"/>
      <c r="J17" s="11"/>
      <c r="K17" s="22"/>
      <c r="L17" s="15">
        <f t="shared" si="3"/>
        <v>5</v>
      </c>
      <c r="M17" s="29"/>
      <c r="N17" s="14" t="s">
        <v>197</v>
      </c>
      <c r="O17" s="14"/>
    </row>
    <row r="18" spans="1:16" ht="12.75">
      <c r="A18" s="4" t="s">
        <v>150</v>
      </c>
      <c r="B18" s="8"/>
      <c r="C18" s="22"/>
      <c r="D18" s="11">
        <v>5</v>
      </c>
      <c r="E18" s="22"/>
      <c r="F18" s="11"/>
      <c r="G18" s="22"/>
      <c r="H18" s="11"/>
      <c r="I18" s="22"/>
      <c r="J18" s="11"/>
      <c r="K18" s="22"/>
      <c r="L18" s="15">
        <f t="shared" si="3"/>
        <v>5</v>
      </c>
      <c r="M18" s="29"/>
      <c r="N18">
        <f>$E$1</f>
        <v>105</v>
      </c>
      <c r="O18" t="s">
        <v>137</v>
      </c>
      <c r="P18" t="str">
        <f>$S$4</f>
        <v>KleenexTissue50</v>
      </c>
    </row>
    <row r="19" spans="1:16" ht="12.75">
      <c r="A19" s="4" t="s">
        <v>154</v>
      </c>
      <c r="B19" s="8"/>
      <c r="C19" s="22"/>
      <c r="D19" s="11"/>
      <c r="E19" s="22">
        <v>5</v>
      </c>
      <c r="F19" s="11"/>
      <c r="G19" s="22"/>
      <c r="H19" s="11"/>
      <c r="I19" s="22"/>
      <c r="J19" s="11"/>
      <c r="K19" s="22"/>
      <c r="L19" s="15">
        <f t="shared" si="3"/>
        <v>5</v>
      </c>
      <c r="M19" s="29"/>
      <c r="N19">
        <f>$D$1</f>
        <v>85</v>
      </c>
      <c r="O19" t="s">
        <v>137</v>
      </c>
      <c r="P19" t="str">
        <f>$S$3</f>
        <v>ExThaNemesis</v>
      </c>
    </row>
    <row r="20" spans="1:16" ht="12.75">
      <c r="A20" s="4" t="s">
        <v>245</v>
      </c>
      <c r="B20" s="8"/>
      <c r="C20" s="22"/>
      <c r="D20" s="11"/>
      <c r="E20" s="22">
        <v>5</v>
      </c>
      <c r="F20" s="11"/>
      <c r="G20" s="22"/>
      <c r="H20" s="11"/>
      <c r="I20" s="22"/>
      <c r="J20" s="11"/>
      <c r="K20" s="22"/>
      <c r="L20" s="15">
        <f t="shared" si="3"/>
        <v>5</v>
      </c>
      <c r="M20" s="29"/>
      <c r="N20">
        <f>$J$1</f>
        <v>15</v>
      </c>
      <c r="O20" t="s">
        <v>137</v>
      </c>
      <c r="P20" t="str">
        <f>$S$9</f>
        <v>DpOblivion</v>
      </c>
    </row>
    <row r="21" spans="1:16" ht="12.75">
      <c r="A21" s="4" t="s">
        <v>158</v>
      </c>
      <c r="B21" s="8"/>
      <c r="C21" s="22"/>
      <c r="D21" s="11"/>
      <c r="E21" s="22">
        <v>5</v>
      </c>
      <c r="F21" s="11"/>
      <c r="G21" s="22"/>
      <c r="H21" s="11"/>
      <c r="I21" s="22"/>
      <c r="J21" s="11"/>
      <c r="K21" s="22"/>
      <c r="L21" s="15">
        <f t="shared" si="3"/>
        <v>5</v>
      </c>
      <c r="M21" s="29"/>
      <c r="N21">
        <f>$K$1</f>
        <v>10</v>
      </c>
      <c r="O21" t="s">
        <v>137</v>
      </c>
      <c r="P21" t="str">
        <f>$S$10</f>
        <v>Ngamer64</v>
      </c>
    </row>
    <row r="22" spans="1:16" ht="12.75">
      <c r="A22" s="4" t="s">
        <v>199</v>
      </c>
      <c r="B22" s="8"/>
      <c r="C22" s="22"/>
      <c r="D22" s="11"/>
      <c r="E22" s="22">
        <v>5</v>
      </c>
      <c r="F22" s="11"/>
      <c r="G22" s="22"/>
      <c r="H22" s="11"/>
      <c r="I22" s="22"/>
      <c r="J22" s="11"/>
      <c r="K22" s="22"/>
      <c r="L22" s="15">
        <f t="shared" si="3"/>
        <v>5</v>
      </c>
      <c r="M22" s="29"/>
      <c r="N22">
        <f>$I$1</f>
        <v>10</v>
      </c>
      <c r="O22" t="s">
        <v>137</v>
      </c>
      <c r="P22" t="str">
        <f>$S$8</f>
        <v>X_Dante_X</v>
      </c>
    </row>
    <row r="23" spans="1:16" ht="12.75">
      <c r="A23" s="4" t="s">
        <v>204</v>
      </c>
      <c r="B23" s="8"/>
      <c r="C23" s="22"/>
      <c r="D23" s="11"/>
      <c r="E23" s="22">
        <v>5</v>
      </c>
      <c r="F23" s="11"/>
      <c r="G23" s="22"/>
      <c r="H23" s="11"/>
      <c r="I23" s="22"/>
      <c r="J23" s="11"/>
      <c r="K23" s="22"/>
      <c r="L23" s="15">
        <f t="shared" si="3"/>
        <v>5</v>
      </c>
      <c r="M23" s="29"/>
      <c r="N23">
        <f>$B$1</f>
        <v>10</v>
      </c>
      <c r="O23" t="s">
        <v>137</v>
      </c>
      <c r="P23" t="str">
        <f>$S$1</f>
        <v>transience</v>
      </c>
    </row>
    <row r="24" spans="1:16" ht="12.75">
      <c r="A24" s="4" t="s">
        <v>203</v>
      </c>
      <c r="B24" s="8"/>
      <c r="C24" s="22"/>
      <c r="D24" s="11"/>
      <c r="E24" s="22">
        <v>5</v>
      </c>
      <c r="F24" s="11"/>
      <c r="G24" s="22"/>
      <c r="H24" s="11"/>
      <c r="I24" s="22"/>
      <c r="J24" s="11"/>
      <c r="K24" s="22"/>
      <c r="L24" s="15">
        <f t="shared" si="3"/>
        <v>5</v>
      </c>
      <c r="M24" s="29"/>
      <c r="N24">
        <f>$F$1</f>
        <v>5</v>
      </c>
      <c r="O24" t="s">
        <v>137</v>
      </c>
      <c r="P24" t="str">
        <f>$S$5</f>
        <v>yoblazer33</v>
      </c>
    </row>
    <row r="25" spans="1:16" ht="12.75">
      <c r="A25" s="4" t="s">
        <v>200</v>
      </c>
      <c r="B25" s="8"/>
      <c r="C25" s="22"/>
      <c r="D25" s="11">
        <v>5</v>
      </c>
      <c r="E25" s="22"/>
      <c r="F25" s="11"/>
      <c r="G25" s="22"/>
      <c r="H25" s="11"/>
      <c r="I25" s="22"/>
      <c r="J25" s="11"/>
      <c r="K25" s="22"/>
      <c r="L25" s="15">
        <f t="shared" si="3"/>
        <v>5</v>
      </c>
      <c r="M25" s="29"/>
      <c r="N25">
        <f>$C$1</f>
        <v>0</v>
      </c>
      <c r="O25" t="s">
        <v>137</v>
      </c>
      <c r="P25" t="str">
        <f>$S$2</f>
        <v>Ed Bellis</v>
      </c>
    </row>
    <row r="26" spans="1:16" ht="12.75">
      <c r="A26" s="4" t="s">
        <v>232</v>
      </c>
      <c r="B26" s="8"/>
      <c r="C26" s="22"/>
      <c r="D26" s="11"/>
      <c r="E26" s="22">
        <v>5</v>
      </c>
      <c r="F26" s="11"/>
      <c r="G26" s="22"/>
      <c r="H26" s="11"/>
      <c r="I26" s="22"/>
      <c r="J26" s="11"/>
      <c r="K26" s="22"/>
      <c r="L26" s="15">
        <f t="shared" si="3"/>
        <v>5</v>
      </c>
      <c r="M26" s="29"/>
      <c r="N26">
        <f>$H$1</f>
        <v>0</v>
      </c>
      <c r="O26" t="s">
        <v>137</v>
      </c>
      <c r="P26" t="str">
        <f>$S$7</f>
        <v>FFDragon</v>
      </c>
    </row>
    <row r="27" spans="1:16" ht="12.75">
      <c r="A27" s="4" t="s">
        <v>201</v>
      </c>
      <c r="B27" s="8"/>
      <c r="C27" s="22"/>
      <c r="D27" s="11">
        <v>5</v>
      </c>
      <c r="E27" s="22"/>
      <c r="F27" s="11"/>
      <c r="G27" s="22"/>
      <c r="H27" s="11"/>
      <c r="I27" s="22"/>
      <c r="J27" s="11"/>
      <c r="K27" s="22"/>
      <c r="L27" s="15">
        <f t="shared" si="3"/>
        <v>5</v>
      </c>
      <c r="M27" s="29"/>
      <c r="N27">
        <f>$G$1</f>
        <v>0</v>
      </c>
      <c r="O27" t="s">
        <v>137</v>
      </c>
      <c r="P27" t="str">
        <f>$S$6</f>
        <v>War13104</v>
      </c>
    </row>
    <row r="28" spans="1:15" ht="12.75">
      <c r="A28" s="4" t="s">
        <v>205</v>
      </c>
      <c r="B28" s="8"/>
      <c r="C28" s="22"/>
      <c r="D28" s="11"/>
      <c r="E28" s="22">
        <v>5</v>
      </c>
      <c r="F28" s="11"/>
      <c r="G28" s="22"/>
      <c r="H28" s="11"/>
      <c r="I28" s="22"/>
      <c r="J28" s="11"/>
      <c r="K28" s="22"/>
      <c r="L28" s="15">
        <f t="shared" si="3"/>
        <v>5</v>
      </c>
      <c r="M28" s="29"/>
      <c r="N28" s="16"/>
      <c r="O28" s="16"/>
    </row>
    <row r="29" spans="1:14" ht="12.75">
      <c r="A29" s="4" t="s">
        <v>166</v>
      </c>
      <c r="B29" s="8"/>
      <c r="C29" s="22"/>
      <c r="D29" s="11"/>
      <c r="E29" s="22">
        <v>5</v>
      </c>
      <c r="F29" s="11"/>
      <c r="G29" s="22"/>
      <c r="H29" s="11"/>
      <c r="I29" s="22"/>
      <c r="J29" s="11"/>
      <c r="K29" s="22"/>
      <c r="L29" s="15">
        <f t="shared" si="3"/>
        <v>5</v>
      </c>
      <c r="M29" s="29"/>
      <c r="N29" s="14" t="s">
        <v>231</v>
      </c>
    </row>
    <row r="30" spans="1:16" ht="12.75">
      <c r="A30" s="4" t="s">
        <v>208</v>
      </c>
      <c r="B30" s="8"/>
      <c r="C30" s="22"/>
      <c r="D30" s="11"/>
      <c r="E30" s="22"/>
      <c r="F30" s="11"/>
      <c r="G30" s="22"/>
      <c r="H30" s="11"/>
      <c r="I30" s="22"/>
      <c r="J30" s="11">
        <v>5</v>
      </c>
      <c r="K30" s="22"/>
      <c r="L30" s="15">
        <f t="shared" si="3"/>
        <v>5</v>
      </c>
      <c r="M30" s="29"/>
      <c r="N30" s="25">
        <f>$E$2</f>
        <v>0.4375</v>
      </c>
      <c r="O30" t="s">
        <v>137</v>
      </c>
      <c r="P30" t="str">
        <f>$S$4</f>
        <v>KleenexTissue50</v>
      </c>
    </row>
    <row r="31" spans="1:16" ht="12.75">
      <c r="A31" s="4" t="s">
        <v>246</v>
      </c>
      <c r="B31" s="8"/>
      <c r="C31" s="22"/>
      <c r="D31" s="11"/>
      <c r="E31" s="22">
        <v>5</v>
      </c>
      <c r="F31" s="11"/>
      <c r="G31" s="22"/>
      <c r="H31" s="11"/>
      <c r="I31" s="22"/>
      <c r="J31" s="11"/>
      <c r="K31" s="22"/>
      <c r="L31" s="15">
        <f t="shared" si="3"/>
        <v>5</v>
      </c>
      <c r="M31" s="29"/>
      <c r="N31" s="25">
        <f>$D$2</f>
        <v>0.3541666666666667</v>
      </c>
      <c r="O31" t="s">
        <v>137</v>
      </c>
      <c r="P31" t="str">
        <f>$S$3</f>
        <v>ExThaNemesis</v>
      </c>
    </row>
    <row r="32" spans="1:16" ht="12.75">
      <c r="A32" s="4" t="s">
        <v>184</v>
      </c>
      <c r="B32" s="8"/>
      <c r="C32" s="22"/>
      <c r="D32" s="11"/>
      <c r="E32" s="22">
        <v>5</v>
      </c>
      <c r="F32" s="11"/>
      <c r="G32" s="22"/>
      <c r="H32" s="11"/>
      <c r="I32" s="22"/>
      <c r="J32" s="11"/>
      <c r="K32" s="22"/>
      <c r="L32" s="15">
        <f t="shared" si="3"/>
        <v>5</v>
      </c>
      <c r="M32" s="29"/>
      <c r="N32" s="25">
        <f>$J$2</f>
        <v>0.0625</v>
      </c>
      <c r="O32" t="s">
        <v>137</v>
      </c>
      <c r="P32" t="str">
        <f>$S$9</f>
        <v>DpOblivion</v>
      </c>
    </row>
    <row r="33" spans="1:16" ht="12.75">
      <c r="A33" s="4" t="s">
        <v>240</v>
      </c>
      <c r="B33" s="8"/>
      <c r="C33" s="22"/>
      <c r="D33" s="11"/>
      <c r="E33" s="22"/>
      <c r="F33" s="11"/>
      <c r="G33" s="22"/>
      <c r="H33" s="11"/>
      <c r="I33" s="22"/>
      <c r="J33" s="11">
        <v>5</v>
      </c>
      <c r="K33" s="22"/>
      <c r="L33" s="15">
        <f t="shared" si="3"/>
        <v>5</v>
      </c>
      <c r="M33" s="29"/>
      <c r="N33" s="25">
        <f>$K$2</f>
        <v>0.041666666666666664</v>
      </c>
      <c r="O33" t="s">
        <v>137</v>
      </c>
      <c r="P33" t="str">
        <f>$S$10</f>
        <v>Ngamer64</v>
      </c>
    </row>
    <row r="34" spans="1:16" ht="12.75">
      <c r="A34" s="4" t="s">
        <v>211</v>
      </c>
      <c r="B34" s="8"/>
      <c r="C34" s="22"/>
      <c r="D34" s="11"/>
      <c r="E34" s="22">
        <v>5</v>
      </c>
      <c r="F34" s="11"/>
      <c r="G34" s="22"/>
      <c r="H34" s="11"/>
      <c r="I34" s="22"/>
      <c r="J34" s="11"/>
      <c r="K34" s="22"/>
      <c r="L34" s="15">
        <f t="shared" si="3"/>
        <v>5</v>
      </c>
      <c r="M34" s="29"/>
      <c r="N34" s="25">
        <f>$I$2</f>
        <v>0.041666666666666664</v>
      </c>
      <c r="O34" t="s">
        <v>137</v>
      </c>
      <c r="P34" t="str">
        <f>$S$8</f>
        <v>X_Dante_X</v>
      </c>
    </row>
    <row r="35" spans="1:16" ht="12.75">
      <c r="A35" s="4" t="s">
        <v>214</v>
      </c>
      <c r="B35" s="8"/>
      <c r="C35" s="22"/>
      <c r="D35" s="11"/>
      <c r="E35" s="22"/>
      <c r="F35" s="11"/>
      <c r="G35" s="22"/>
      <c r="H35" s="11"/>
      <c r="I35" s="22"/>
      <c r="J35" s="11"/>
      <c r="K35" s="22">
        <v>5</v>
      </c>
      <c r="L35" s="15">
        <f t="shared" si="3"/>
        <v>5</v>
      </c>
      <c r="M35" s="29"/>
      <c r="N35" s="25">
        <f>$B$2</f>
        <v>0.041666666666666664</v>
      </c>
      <c r="O35" t="s">
        <v>137</v>
      </c>
      <c r="P35" t="str">
        <f>$S$1</f>
        <v>transience</v>
      </c>
    </row>
    <row r="36" spans="1:16" ht="12.75">
      <c r="A36" s="4" t="s">
        <v>217</v>
      </c>
      <c r="B36" s="8"/>
      <c r="C36" s="22"/>
      <c r="D36" s="11">
        <v>5</v>
      </c>
      <c r="E36" s="22"/>
      <c r="F36" s="11"/>
      <c r="G36" s="22"/>
      <c r="H36" s="11"/>
      <c r="I36" s="22"/>
      <c r="J36" s="11"/>
      <c r="K36" s="22"/>
      <c r="L36" s="15">
        <f t="shared" si="3"/>
        <v>5</v>
      </c>
      <c r="M36" s="29"/>
      <c r="N36" s="25">
        <f>$F$2</f>
        <v>0.020833333333333332</v>
      </c>
      <c r="O36" t="s">
        <v>137</v>
      </c>
      <c r="P36" t="str">
        <f>$S$5</f>
        <v>yoblazer33</v>
      </c>
    </row>
    <row r="37" spans="1:16" ht="12.75">
      <c r="A37" s="4" t="s">
        <v>239</v>
      </c>
      <c r="B37" s="8"/>
      <c r="C37" s="22"/>
      <c r="D37" s="11">
        <v>5</v>
      </c>
      <c r="E37" s="22"/>
      <c r="F37" s="11"/>
      <c r="G37" s="22"/>
      <c r="H37" s="11"/>
      <c r="I37" s="22"/>
      <c r="J37" s="11"/>
      <c r="K37" s="22"/>
      <c r="L37" s="15">
        <f aca="true" t="shared" si="4" ref="L37:L68">SUM(B37:K37)</f>
        <v>5</v>
      </c>
      <c r="M37" s="29"/>
      <c r="N37" s="25">
        <f>$C$2</f>
        <v>0</v>
      </c>
      <c r="O37" t="s">
        <v>137</v>
      </c>
      <c r="P37" t="str">
        <f>$S$2</f>
        <v>Ed Bellis</v>
      </c>
    </row>
    <row r="38" spans="1:16" ht="12.75">
      <c r="A38" s="4" t="s">
        <v>210</v>
      </c>
      <c r="B38" s="8"/>
      <c r="C38" s="22"/>
      <c r="D38" s="11"/>
      <c r="E38" s="22">
        <v>5</v>
      </c>
      <c r="F38" s="11"/>
      <c r="G38" s="22"/>
      <c r="H38" s="11"/>
      <c r="I38" s="22"/>
      <c r="J38" s="11"/>
      <c r="K38" s="22"/>
      <c r="L38" s="15">
        <f t="shared" si="4"/>
        <v>5</v>
      </c>
      <c r="M38" s="29"/>
      <c r="N38" s="25">
        <f>$H$2</f>
        <v>0</v>
      </c>
      <c r="O38" t="s">
        <v>137</v>
      </c>
      <c r="P38" t="str">
        <f>$S$7</f>
        <v>FFDragon</v>
      </c>
    </row>
    <row r="39" spans="1:16" ht="12.75">
      <c r="A39" s="4" t="s">
        <v>212</v>
      </c>
      <c r="B39" s="8"/>
      <c r="C39" s="22"/>
      <c r="D39" s="11"/>
      <c r="E39" s="22">
        <v>5</v>
      </c>
      <c r="F39" s="11"/>
      <c r="G39" s="22"/>
      <c r="H39" s="11"/>
      <c r="I39" s="22"/>
      <c r="J39" s="11"/>
      <c r="K39" s="22"/>
      <c r="L39" s="15">
        <f t="shared" si="4"/>
        <v>5</v>
      </c>
      <c r="M39" s="29"/>
      <c r="N39" s="25">
        <f>$G$2</f>
        <v>0</v>
      </c>
      <c r="O39" t="s">
        <v>137</v>
      </c>
      <c r="P39" t="str">
        <f>$S$6</f>
        <v>War13104</v>
      </c>
    </row>
    <row r="40" spans="1:13" ht="12.75">
      <c r="A40" s="4" t="s">
        <v>207</v>
      </c>
      <c r="B40" s="8"/>
      <c r="C40" s="22"/>
      <c r="D40" s="11">
        <v>5</v>
      </c>
      <c r="E40" s="22"/>
      <c r="F40" s="11"/>
      <c r="G40" s="22"/>
      <c r="H40" s="11"/>
      <c r="I40" s="22"/>
      <c r="J40" s="11"/>
      <c r="K40" s="22"/>
      <c r="L40" s="15">
        <f t="shared" si="4"/>
        <v>5</v>
      </c>
      <c r="M40" s="29"/>
    </row>
    <row r="41" spans="1:14" ht="12.75">
      <c r="A41" s="4" t="s">
        <v>164</v>
      </c>
      <c r="B41" s="8"/>
      <c r="C41" s="22"/>
      <c r="D41" s="11">
        <v>5</v>
      </c>
      <c r="E41" s="22"/>
      <c r="F41" s="11"/>
      <c r="G41" s="22"/>
      <c r="H41" s="11"/>
      <c r="I41" s="22"/>
      <c r="J41" s="11"/>
      <c r="K41" s="22"/>
      <c r="L41" s="15">
        <f t="shared" si="4"/>
        <v>5</v>
      </c>
      <c r="M41" s="29"/>
      <c r="N41" s="14"/>
    </row>
    <row r="42" spans="1:14" ht="12.75">
      <c r="A42" s="4" t="s">
        <v>241</v>
      </c>
      <c r="B42" s="8"/>
      <c r="C42" s="22"/>
      <c r="D42" s="11"/>
      <c r="E42" s="22"/>
      <c r="F42" s="11"/>
      <c r="G42" s="22"/>
      <c r="H42" s="11"/>
      <c r="I42" s="22"/>
      <c r="J42" s="11"/>
      <c r="K42" s="22">
        <v>5</v>
      </c>
      <c r="L42" s="15">
        <f t="shared" si="4"/>
        <v>5</v>
      </c>
      <c r="M42" s="29"/>
      <c r="N42" s="34"/>
    </row>
    <row r="43" spans="1:14" ht="12.75">
      <c r="A43" s="4" t="s">
        <v>157</v>
      </c>
      <c r="B43" s="8">
        <v>5</v>
      </c>
      <c r="C43" s="22"/>
      <c r="D43" s="11"/>
      <c r="E43" s="22"/>
      <c r="F43" s="11"/>
      <c r="G43" s="22"/>
      <c r="H43" s="11"/>
      <c r="I43" s="22"/>
      <c r="J43" s="11"/>
      <c r="K43" s="22"/>
      <c r="L43" s="15">
        <f t="shared" si="4"/>
        <v>5</v>
      </c>
      <c r="M43" s="29"/>
      <c r="N43" s="34"/>
    </row>
    <row r="44" spans="1:14" ht="12.75">
      <c r="A44" s="4" t="s">
        <v>227</v>
      </c>
      <c r="B44" s="8"/>
      <c r="C44" s="22"/>
      <c r="D44" s="11">
        <v>5</v>
      </c>
      <c r="E44" s="22"/>
      <c r="F44" s="11"/>
      <c r="G44" s="22"/>
      <c r="H44" s="11"/>
      <c r="I44" s="22"/>
      <c r="J44" s="11"/>
      <c r="K44" s="22"/>
      <c r="L44" s="15">
        <f t="shared" si="4"/>
        <v>5</v>
      </c>
      <c r="M44" s="29"/>
      <c r="N44" s="34"/>
    </row>
    <row r="45" spans="1:14" ht="12.75">
      <c r="A45" s="4" t="s">
        <v>165</v>
      </c>
      <c r="B45" s="8"/>
      <c r="C45" s="22"/>
      <c r="D45" s="11">
        <v>5</v>
      </c>
      <c r="E45" s="22"/>
      <c r="F45" s="11"/>
      <c r="G45" s="22"/>
      <c r="H45" s="11"/>
      <c r="I45" s="22"/>
      <c r="J45" s="11"/>
      <c r="K45" s="22"/>
      <c r="L45" s="15">
        <f t="shared" si="4"/>
        <v>5</v>
      </c>
      <c r="M45" s="29"/>
      <c r="N45" s="34"/>
    </row>
    <row r="46" spans="1:14" ht="12.75">
      <c r="A46" s="4" t="s">
        <v>234</v>
      </c>
      <c r="B46" s="8"/>
      <c r="C46" s="22"/>
      <c r="D46" s="11"/>
      <c r="E46" s="22">
        <v>5</v>
      </c>
      <c r="F46" s="11"/>
      <c r="G46" s="22"/>
      <c r="H46" s="11"/>
      <c r="I46" s="22"/>
      <c r="J46" s="11"/>
      <c r="K46" s="22"/>
      <c r="L46" s="15">
        <f t="shared" si="4"/>
        <v>5</v>
      </c>
      <c r="M46" s="29"/>
      <c r="N46" s="34"/>
    </row>
    <row r="47" spans="1:14" ht="12.75">
      <c r="A47" s="4" t="s">
        <v>235</v>
      </c>
      <c r="B47" s="8">
        <v>5</v>
      </c>
      <c r="C47" s="22"/>
      <c r="D47" s="11"/>
      <c r="E47" s="22"/>
      <c r="F47" s="11"/>
      <c r="G47" s="22"/>
      <c r="H47" s="11"/>
      <c r="I47" s="22"/>
      <c r="J47" s="11"/>
      <c r="K47" s="22"/>
      <c r="L47" s="15">
        <f t="shared" si="4"/>
        <v>5</v>
      </c>
      <c r="M47" s="29"/>
      <c r="N47" s="34"/>
    </row>
    <row r="48" spans="1:14" ht="12.75">
      <c r="A48" s="4" t="s">
        <v>223</v>
      </c>
      <c r="B48" s="8"/>
      <c r="C48" s="22"/>
      <c r="D48" s="11">
        <v>5</v>
      </c>
      <c r="E48" s="22"/>
      <c r="F48" s="11"/>
      <c r="G48" s="22"/>
      <c r="H48" s="11"/>
      <c r="I48" s="22"/>
      <c r="J48" s="11"/>
      <c r="K48" s="22"/>
      <c r="L48" s="15">
        <f t="shared" si="4"/>
        <v>5</v>
      </c>
      <c r="M48" s="29"/>
      <c r="N48" s="34"/>
    </row>
    <row r="49" spans="1:14" ht="12.75">
      <c r="A49" s="4" t="s">
        <v>226</v>
      </c>
      <c r="B49" s="8"/>
      <c r="C49" s="22"/>
      <c r="D49" s="11">
        <v>5</v>
      </c>
      <c r="E49" s="22"/>
      <c r="F49" s="11"/>
      <c r="G49" s="22"/>
      <c r="H49" s="11"/>
      <c r="I49" s="22"/>
      <c r="J49" s="11"/>
      <c r="K49" s="22"/>
      <c r="L49" s="15">
        <f t="shared" si="4"/>
        <v>5</v>
      </c>
      <c r="M49" s="29"/>
      <c r="N49" s="34"/>
    </row>
    <row r="50" spans="1:14" ht="12.75">
      <c r="A50" s="4" t="s">
        <v>228</v>
      </c>
      <c r="B50" s="8"/>
      <c r="C50" s="22"/>
      <c r="D50" s="11"/>
      <c r="E50" s="22"/>
      <c r="F50" s="11"/>
      <c r="G50" s="22"/>
      <c r="H50" s="11"/>
      <c r="I50" s="22">
        <v>5</v>
      </c>
      <c r="J50" s="11"/>
      <c r="K50" s="22"/>
      <c r="L50" s="15">
        <f t="shared" si="4"/>
        <v>5</v>
      </c>
      <c r="M50" s="29"/>
      <c r="N50" s="34"/>
    </row>
    <row r="51" spans="1:14" ht="12.75">
      <c r="A51" s="4" t="s">
        <v>233</v>
      </c>
      <c r="B51" s="8"/>
      <c r="C51" s="22"/>
      <c r="D51" s="11"/>
      <c r="E51" s="22">
        <v>5</v>
      </c>
      <c r="F51" s="11"/>
      <c r="G51" s="22"/>
      <c r="H51" s="11"/>
      <c r="I51" s="22"/>
      <c r="J51" s="11"/>
      <c r="K51" s="22"/>
      <c r="L51" s="15">
        <f t="shared" si="4"/>
        <v>5</v>
      </c>
      <c r="M51" s="29"/>
      <c r="N51" s="34"/>
    </row>
    <row r="52" spans="1:15" ht="12.75">
      <c r="A52" s="4" t="s">
        <v>236</v>
      </c>
      <c r="B52" s="8"/>
      <c r="C52" s="22"/>
      <c r="D52" s="11">
        <v>5</v>
      </c>
      <c r="E52" s="22"/>
      <c r="F52" s="11"/>
      <c r="G52" s="22"/>
      <c r="H52" s="11"/>
      <c r="I52" s="22"/>
      <c r="J52" s="11"/>
      <c r="K52" s="22"/>
      <c r="L52" s="15">
        <f t="shared" si="4"/>
        <v>5</v>
      </c>
      <c r="M52" s="29"/>
      <c r="N52" s="16"/>
      <c r="O52" s="16"/>
    </row>
    <row r="53" spans="1:15" ht="12.75">
      <c r="A53" s="4" t="s">
        <v>171</v>
      </c>
      <c r="B53" s="8"/>
      <c r="C53" s="22"/>
      <c r="D53" s="11"/>
      <c r="E53" s="22"/>
      <c r="F53" s="11"/>
      <c r="G53" s="22"/>
      <c r="H53" s="11"/>
      <c r="I53" s="22"/>
      <c r="J53" s="11"/>
      <c r="K53" s="22"/>
      <c r="L53" s="15">
        <f t="shared" si="4"/>
        <v>0</v>
      </c>
      <c r="M53" s="29"/>
      <c r="N53" s="14"/>
      <c r="O53" s="14"/>
    </row>
    <row r="54" spans="1:14" ht="12.75">
      <c r="A54" s="4" t="s">
        <v>172</v>
      </c>
      <c r="B54" s="8"/>
      <c r="C54" s="22"/>
      <c r="D54" s="11"/>
      <c r="E54" s="22"/>
      <c r="F54" s="11"/>
      <c r="G54" s="22"/>
      <c r="H54" s="11"/>
      <c r="I54" s="22"/>
      <c r="J54" s="11"/>
      <c r="K54" s="22"/>
      <c r="L54" s="15">
        <f t="shared" si="4"/>
        <v>0</v>
      </c>
      <c r="M54" s="29"/>
      <c r="N54" s="16"/>
    </row>
    <row r="55" spans="1:14" ht="12.75">
      <c r="A55" s="4" t="s">
        <v>173</v>
      </c>
      <c r="B55" s="8"/>
      <c r="C55" s="22"/>
      <c r="D55" s="11"/>
      <c r="E55" s="22"/>
      <c r="F55" s="11"/>
      <c r="G55" s="22"/>
      <c r="H55" s="11"/>
      <c r="I55" s="22"/>
      <c r="J55" s="11"/>
      <c r="K55" s="22"/>
      <c r="L55" s="15">
        <f t="shared" si="4"/>
        <v>0</v>
      </c>
      <c r="M55" s="29"/>
      <c r="N55" s="16"/>
    </row>
    <row r="56" spans="1:14" ht="12.75">
      <c r="A56" s="4" t="s">
        <v>174</v>
      </c>
      <c r="B56" s="8"/>
      <c r="C56" s="22"/>
      <c r="D56" s="11"/>
      <c r="E56" s="22"/>
      <c r="F56" s="11"/>
      <c r="G56" s="22"/>
      <c r="H56" s="11"/>
      <c r="I56" s="22"/>
      <c r="J56" s="11"/>
      <c r="K56" s="22"/>
      <c r="L56" s="15">
        <f t="shared" si="4"/>
        <v>0</v>
      </c>
      <c r="M56" s="29"/>
      <c r="N56" s="16"/>
    </row>
    <row r="57" spans="1:14" ht="12.75">
      <c r="A57" s="4" t="s">
        <v>175</v>
      </c>
      <c r="B57" s="8"/>
      <c r="C57" s="22"/>
      <c r="D57" s="11"/>
      <c r="E57" s="22"/>
      <c r="F57" s="11"/>
      <c r="G57" s="22"/>
      <c r="H57" s="11"/>
      <c r="I57" s="22"/>
      <c r="J57" s="11"/>
      <c r="K57" s="22"/>
      <c r="L57" s="15">
        <f t="shared" si="4"/>
        <v>0</v>
      </c>
      <c r="M57" s="29"/>
      <c r="N57" s="16"/>
    </row>
    <row r="58" spans="1:14" ht="12.75">
      <c r="A58" s="4" t="s">
        <v>176</v>
      </c>
      <c r="B58" s="8"/>
      <c r="C58" s="22"/>
      <c r="D58" s="11"/>
      <c r="E58" s="22"/>
      <c r="F58" s="11"/>
      <c r="G58" s="22"/>
      <c r="H58" s="11"/>
      <c r="I58" s="22"/>
      <c r="J58" s="11"/>
      <c r="K58" s="22"/>
      <c r="L58" s="15">
        <f t="shared" si="4"/>
        <v>0</v>
      </c>
      <c r="M58" s="29"/>
      <c r="N58" s="16"/>
    </row>
    <row r="59" spans="1:14" ht="12.75">
      <c r="A59" s="4" t="s">
        <v>177</v>
      </c>
      <c r="B59" s="8"/>
      <c r="C59" s="22"/>
      <c r="D59" s="11"/>
      <c r="E59" s="22"/>
      <c r="F59" s="11"/>
      <c r="G59" s="22"/>
      <c r="H59" s="11"/>
      <c r="I59" s="22"/>
      <c r="J59" s="11"/>
      <c r="K59" s="22"/>
      <c r="L59" s="15">
        <f t="shared" si="4"/>
        <v>0</v>
      </c>
      <c r="M59" s="29"/>
      <c r="N59" s="16"/>
    </row>
    <row r="60" spans="1:14" ht="12.75">
      <c r="A60" s="4" t="s">
        <v>178</v>
      </c>
      <c r="B60" s="8"/>
      <c r="C60" s="22"/>
      <c r="D60" s="11"/>
      <c r="E60" s="22"/>
      <c r="F60" s="11"/>
      <c r="G60" s="22"/>
      <c r="H60" s="11"/>
      <c r="I60" s="22"/>
      <c r="J60" s="11"/>
      <c r="K60" s="22"/>
      <c r="L60" s="15">
        <f t="shared" si="4"/>
        <v>0</v>
      </c>
      <c r="M60" s="29"/>
      <c r="N60" s="16"/>
    </row>
    <row r="61" spans="1:14" ht="12.75">
      <c r="A61" s="4" t="s">
        <v>0</v>
      </c>
      <c r="B61" s="8"/>
      <c r="C61" s="22"/>
      <c r="D61" s="11"/>
      <c r="E61" s="22"/>
      <c r="F61" s="11"/>
      <c r="G61" s="22"/>
      <c r="H61" s="11"/>
      <c r="I61" s="22"/>
      <c r="J61" s="11"/>
      <c r="K61" s="22"/>
      <c r="L61" s="15">
        <f t="shared" si="4"/>
        <v>0</v>
      </c>
      <c r="M61" s="29"/>
      <c r="N61" s="16"/>
    </row>
    <row r="62" spans="1:14" ht="12.75">
      <c r="A62" s="4" t="s">
        <v>1</v>
      </c>
      <c r="B62" s="8"/>
      <c r="C62" s="22"/>
      <c r="D62" s="11"/>
      <c r="E62" s="22"/>
      <c r="F62" s="11"/>
      <c r="G62" s="22"/>
      <c r="H62" s="11"/>
      <c r="I62" s="22"/>
      <c r="J62" s="11"/>
      <c r="K62" s="22"/>
      <c r="L62" s="15">
        <f t="shared" si="4"/>
        <v>0</v>
      </c>
      <c r="M62" s="29"/>
      <c r="N62" s="16"/>
    </row>
    <row r="63" spans="1:14" ht="12.75">
      <c r="A63" s="4" t="s">
        <v>2</v>
      </c>
      <c r="B63" s="8"/>
      <c r="C63" s="22"/>
      <c r="D63" s="11"/>
      <c r="E63" s="22"/>
      <c r="F63" s="11"/>
      <c r="G63" s="22"/>
      <c r="H63" s="11"/>
      <c r="I63" s="22"/>
      <c r="J63" s="11"/>
      <c r="K63" s="22"/>
      <c r="L63" s="15">
        <f t="shared" si="4"/>
        <v>0</v>
      </c>
      <c r="M63" s="29"/>
      <c r="N63" s="16"/>
    </row>
    <row r="64" spans="1:13" ht="12.75">
      <c r="A64" s="4" t="s">
        <v>3</v>
      </c>
      <c r="B64" s="8"/>
      <c r="C64" s="22"/>
      <c r="D64" s="11"/>
      <c r="E64" s="22"/>
      <c r="F64" s="11"/>
      <c r="G64" s="22"/>
      <c r="H64" s="11"/>
      <c r="I64" s="22"/>
      <c r="J64" s="11"/>
      <c r="K64" s="22"/>
      <c r="L64" s="15">
        <f t="shared" si="4"/>
        <v>0</v>
      </c>
      <c r="M64" s="29"/>
    </row>
    <row r="65" spans="1:15" ht="12.75">
      <c r="A65" s="4" t="s">
        <v>4</v>
      </c>
      <c r="B65" s="8"/>
      <c r="C65" s="22"/>
      <c r="D65" s="11"/>
      <c r="E65" s="22"/>
      <c r="F65" s="11"/>
      <c r="G65" s="22"/>
      <c r="H65" s="11"/>
      <c r="I65" s="22"/>
      <c r="J65" s="11"/>
      <c r="K65" s="22"/>
      <c r="L65" s="15">
        <f t="shared" si="4"/>
        <v>0</v>
      </c>
      <c r="M65" s="29"/>
      <c r="N65" s="14"/>
      <c r="O65" s="14"/>
    </row>
    <row r="66" spans="1:14" ht="12.75">
      <c r="A66" s="4" t="s">
        <v>5</v>
      </c>
      <c r="B66" s="8"/>
      <c r="C66" s="22"/>
      <c r="D66" s="11"/>
      <c r="E66" s="22"/>
      <c r="F66" s="11"/>
      <c r="G66" s="22"/>
      <c r="H66" s="11"/>
      <c r="I66" s="22"/>
      <c r="J66" s="11"/>
      <c r="K66" s="22"/>
      <c r="L66" s="15">
        <f t="shared" si="4"/>
        <v>0</v>
      </c>
      <c r="M66" s="29"/>
      <c r="N66" s="16"/>
    </row>
    <row r="67" spans="1:14" ht="12.75">
      <c r="A67" s="4" t="s">
        <v>6</v>
      </c>
      <c r="B67" s="8"/>
      <c r="C67" s="22"/>
      <c r="D67" s="11"/>
      <c r="E67" s="22"/>
      <c r="F67" s="11"/>
      <c r="G67" s="22"/>
      <c r="H67" s="11"/>
      <c r="I67" s="22"/>
      <c r="J67" s="11"/>
      <c r="K67" s="22"/>
      <c r="L67" s="15">
        <f t="shared" si="4"/>
        <v>0</v>
      </c>
      <c r="M67" s="29"/>
      <c r="N67" s="16"/>
    </row>
    <row r="68" spans="1:14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  <c r="N68" s="16"/>
    </row>
    <row r="69" spans="1:14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  <c r="N69" s="16"/>
    </row>
    <row r="70" spans="1:14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  <c r="N70" s="16"/>
    </row>
    <row r="71" spans="1:14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  <c r="N71" s="16"/>
    </row>
    <row r="72" spans="1:14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  <c r="N72" s="16"/>
    </row>
    <row r="73" spans="1:14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  <c r="N73" s="16"/>
    </row>
    <row r="74" spans="1:14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  <c r="N74" s="16"/>
    </row>
    <row r="75" spans="1:14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/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5</v>
      </c>
      <c r="C1" s="17">
        <f t="shared" si="0"/>
        <v>5</v>
      </c>
      <c r="D1" s="17">
        <f t="shared" si="0"/>
        <v>85</v>
      </c>
      <c r="E1" s="17">
        <f t="shared" si="0"/>
        <v>95</v>
      </c>
      <c r="F1" s="17">
        <f t="shared" si="0"/>
        <v>15</v>
      </c>
      <c r="G1" s="17">
        <f t="shared" si="0"/>
        <v>15</v>
      </c>
      <c r="H1" s="17">
        <f t="shared" si="0"/>
        <v>0</v>
      </c>
      <c r="I1" s="17">
        <f t="shared" si="0"/>
        <v>5</v>
      </c>
      <c r="J1" s="17">
        <f t="shared" si="0"/>
        <v>20</v>
      </c>
      <c r="K1" s="17">
        <f t="shared" si="0"/>
        <v>15</v>
      </c>
      <c r="N1" s="35"/>
      <c r="S1" t="s">
        <v>183</v>
      </c>
    </row>
    <row r="2" spans="1:19" ht="12.75">
      <c r="A2" s="5" t="s">
        <v>136</v>
      </c>
      <c r="B2" s="31">
        <f aca="true" t="shared" si="1" ref="B2:K2">B1/(SUM($B$1:$K$1))</f>
        <v>0.019230769230769232</v>
      </c>
      <c r="C2" s="31">
        <f t="shared" si="1"/>
        <v>0.019230769230769232</v>
      </c>
      <c r="D2" s="31">
        <f t="shared" si="1"/>
        <v>0.3269230769230769</v>
      </c>
      <c r="E2" s="31">
        <f t="shared" si="1"/>
        <v>0.36538461538461536</v>
      </c>
      <c r="F2" s="31">
        <f t="shared" si="1"/>
        <v>0.057692307692307696</v>
      </c>
      <c r="G2" s="31">
        <f t="shared" si="1"/>
        <v>0.057692307692307696</v>
      </c>
      <c r="H2" s="31">
        <f t="shared" si="1"/>
        <v>0</v>
      </c>
      <c r="I2" s="31">
        <f t="shared" si="1"/>
        <v>0.019230769230769232</v>
      </c>
      <c r="J2" s="31">
        <f t="shared" si="1"/>
        <v>0.07692307692307693</v>
      </c>
      <c r="K2" s="31">
        <f t="shared" si="1"/>
        <v>0.057692307692307696</v>
      </c>
      <c r="N2" s="36"/>
      <c r="O2" s="30"/>
      <c r="S2" t="s">
        <v>184</v>
      </c>
    </row>
    <row r="3" spans="1:19" ht="12.75">
      <c r="A3" s="6" t="s">
        <v>133</v>
      </c>
      <c r="B3" s="32">
        <f aca="true" t="shared" si="2" ref="B3:K3">COUNTA(B5:B505)</f>
        <v>1</v>
      </c>
      <c r="C3" s="32">
        <f t="shared" si="2"/>
        <v>1</v>
      </c>
      <c r="D3" s="32">
        <f t="shared" si="2"/>
        <v>17</v>
      </c>
      <c r="E3" s="32">
        <f t="shared" si="2"/>
        <v>19</v>
      </c>
      <c r="F3" s="32">
        <f t="shared" si="2"/>
        <v>3</v>
      </c>
      <c r="G3" s="32">
        <f t="shared" si="2"/>
        <v>3</v>
      </c>
      <c r="H3" s="32">
        <f t="shared" si="2"/>
        <v>0</v>
      </c>
      <c r="I3" s="32">
        <f t="shared" si="2"/>
        <v>1</v>
      </c>
      <c r="J3" s="32">
        <f t="shared" si="2"/>
        <v>4</v>
      </c>
      <c r="K3" s="32">
        <f t="shared" si="2"/>
        <v>3</v>
      </c>
      <c r="S3" t="s">
        <v>185</v>
      </c>
    </row>
    <row r="4" spans="1:19" ht="13.5" thickBot="1">
      <c r="A4" s="3"/>
      <c r="B4" s="19" t="s">
        <v>179</v>
      </c>
      <c r="C4" s="27" t="s">
        <v>180</v>
      </c>
      <c r="D4" s="26" t="s">
        <v>152</v>
      </c>
      <c r="E4" s="27" t="s">
        <v>169</v>
      </c>
      <c r="F4" s="26" t="s">
        <v>181</v>
      </c>
      <c r="G4" s="20" t="s">
        <v>165</v>
      </c>
      <c r="H4" s="18" t="s">
        <v>182</v>
      </c>
      <c r="I4" s="20" t="s">
        <v>166</v>
      </c>
      <c r="J4" s="18" t="s">
        <v>164</v>
      </c>
      <c r="K4" s="20" t="s">
        <v>157</v>
      </c>
      <c r="S4" t="s">
        <v>186</v>
      </c>
    </row>
    <row r="5" spans="1:19" ht="12.75">
      <c r="A5" s="4" t="s">
        <v>169</v>
      </c>
      <c r="B5" s="7"/>
      <c r="C5" s="21"/>
      <c r="D5" s="10"/>
      <c r="E5" s="21">
        <v>5</v>
      </c>
      <c r="F5" s="10"/>
      <c r="G5" s="21"/>
      <c r="H5" s="10"/>
      <c r="I5" s="21"/>
      <c r="J5" s="10"/>
      <c r="K5" s="21"/>
      <c r="L5" s="15">
        <f aca="true" t="shared" si="3" ref="L5:L36">SUM(B5:K5)</f>
        <v>5</v>
      </c>
      <c r="M5" s="29"/>
      <c r="N5" s="14" t="s">
        <v>196</v>
      </c>
      <c r="S5" t="s">
        <v>161</v>
      </c>
    </row>
    <row r="6" spans="1:19" ht="12.75">
      <c r="A6" s="4" t="s">
        <v>224</v>
      </c>
      <c r="B6" s="8"/>
      <c r="C6" s="22"/>
      <c r="D6" s="11">
        <v>5</v>
      </c>
      <c r="E6" s="22"/>
      <c r="F6" s="11"/>
      <c r="G6" s="22"/>
      <c r="H6" s="11"/>
      <c r="I6" s="22"/>
      <c r="J6" s="11"/>
      <c r="K6" s="22"/>
      <c r="L6" s="15">
        <f t="shared" si="3"/>
        <v>5</v>
      </c>
      <c r="M6" s="29"/>
      <c r="N6" s="41">
        <f>$E$3</f>
        <v>19</v>
      </c>
      <c r="O6" t="s">
        <v>137</v>
      </c>
      <c r="P6" t="str">
        <f>$S$4</f>
        <v>KleenexTissue50</v>
      </c>
      <c r="S6" t="s">
        <v>162</v>
      </c>
    </row>
    <row r="7" spans="1:19" ht="12.75">
      <c r="A7" s="4" t="s">
        <v>152</v>
      </c>
      <c r="B7" s="8"/>
      <c r="C7" s="22"/>
      <c r="D7" s="11"/>
      <c r="E7" s="22"/>
      <c r="F7" s="11"/>
      <c r="G7" s="22">
        <v>5</v>
      </c>
      <c r="H7" s="11"/>
      <c r="I7" s="22"/>
      <c r="J7" s="11"/>
      <c r="K7" s="22"/>
      <c r="L7" s="15">
        <f t="shared" si="3"/>
        <v>5</v>
      </c>
      <c r="M7" s="29"/>
      <c r="N7" s="41">
        <f>$D$3</f>
        <v>17</v>
      </c>
      <c r="O7" t="s">
        <v>137</v>
      </c>
      <c r="P7" t="str">
        <f>$S$3</f>
        <v>ExThaNemesis</v>
      </c>
      <c r="S7" t="s">
        <v>187</v>
      </c>
    </row>
    <row r="8" spans="1:19" ht="12.75">
      <c r="A8" s="4" t="s">
        <v>218</v>
      </c>
      <c r="B8" s="8"/>
      <c r="C8" s="22"/>
      <c r="D8" s="11"/>
      <c r="E8" s="22"/>
      <c r="F8" s="11"/>
      <c r="G8" s="22"/>
      <c r="H8" s="11"/>
      <c r="I8" s="22"/>
      <c r="J8" s="11">
        <v>5</v>
      </c>
      <c r="K8" s="22"/>
      <c r="L8" s="15">
        <f t="shared" si="3"/>
        <v>5</v>
      </c>
      <c r="M8" s="29"/>
      <c r="N8" s="41">
        <f>$J$3</f>
        <v>4</v>
      </c>
      <c r="O8" t="s">
        <v>137</v>
      </c>
      <c r="P8" t="str">
        <f>$S$9</f>
        <v>DpOblivion</v>
      </c>
      <c r="S8" t="s">
        <v>160</v>
      </c>
    </row>
    <row r="9" spans="1:19" ht="12.75">
      <c r="A9" s="4" t="s">
        <v>243</v>
      </c>
      <c r="B9" s="8"/>
      <c r="C9" s="22"/>
      <c r="D9" s="11"/>
      <c r="E9" s="22"/>
      <c r="F9" s="11">
        <v>5</v>
      </c>
      <c r="G9" s="22"/>
      <c r="H9" s="11"/>
      <c r="I9" s="22"/>
      <c r="J9" s="11"/>
      <c r="K9" s="22"/>
      <c r="L9" s="15">
        <f t="shared" si="3"/>
        <v>5</v>
      </c>
      <c r="M9" s="29"/>
      <c r="N9" s="41">
        <f>$F$3</f>
        <v>3</v>
      </c>
      <c r="O9" t="s">
        <v>137</v>
      </c>
      <c r="P9" t="str">
        <f>$S$5</f>
        <v>yoblazer33</v>
      </c>
      <c r="S9" t="s">
        <v>188</v>
      </c>
    </row>
    <row r="10" spans="1:19" ht="12.75">
      <c r="A10" s="4" t="s">
        <v>213</v>
      </c>
      <c r="B10" s="8"/>
      <c r="C10" s="22"/>
      <c r="D10" s="11"/>
      <c r="E10" s="22">
        <v>5</v>
      </c>
      <c r="F10" s="11"/>
      <c r="G10" s="22"/>
      <c r="H10" s="11"/>
      <c r="I10" s="22"/>
      <c r="J10" s="11"/>
      <c r="K10" s="22"/>
      <c r="L10" s="15">
        <f t="shared" si="3"/>
        <v>5</v>
      </c>
      <c r="M10" s="29"/>
      <c r="N10" s="41">
        <f>$G$3</f>
        <v>3</v>
      </c>
      <c r="O10" t="s">
        <v>137</v>
      </c>
      <c r="P10" t="str">
        <f>$S$6</f>
        <v>War13104</v>
      </c>
      <c r="S10" t="s">
        <v>163</v>
      </c>
    </row>
    <row r="11" spans="1:16" ht="12.75">
      <c r="A11" s="4" t="s">
        <v>151</v>
      </c>
      <c r="B11" s="8"/>
      <c r="C11" s="22"/>
      <c r="D11" s="11"/>
      <c r="E11" s="22">
        <v>5</v>
      </c>
      <c r="F11" s="11"/>
      <c r="G11" s="22"/>
      <c r="H11" s="11"/>
      <c r="I11" s="22"/>
      <c r="J11" s="11"/>
      <c r="K11" s="22"/>
      <c r="L11" s="15">
        <f t="shared" si="3"/>
        <v>5</v>
      </c>
      <c r="M11" s="29"/>
      <c r="N11" s="41">
        <f>$K$3</f>
        <v>3</v>
      </c>
      <c r="O11" t="s">
        <v>137</v>
      </c>
      <c r="P11" t="str">
        <f>$S$10</f>
        <v>Ngamer64</v>
      </c>
    </row>
    <row r="12" spans="1:16" ht="12.75">
      <c r="A12" s="4" t="s">
        <v>170</v>
      </c>
      <c r="B12" s="8"/>
      <c r="C12" s="22"/>
      <c r="D12" s="11"/>
      <c r="E12" s="22"/>
      <c r="F12" s="11"/>
      <c r="G12" s="22"/>
      <c r="H12" s="11"/>
      <c r="I12" s="22"/>
      <c r="J12" s="11">
        <v>5</v>
      </c>
      <c r="K12" s="22"/>
      <c r="L12" s="15">
        <f t="shared" si="3"/>
        <v>5</v>
      </c>
      <c r="M12" s="29"/>
      <c r="N12" s="41">
        <f>$B$3</f>
        <v>1</v>
      </c>
      <c r="O12" t="s">
        <v>137</v>
      </c>
      <c r="P12" t="str">
        <f>$S$1</f>
        <v>transience</v>
      </c>
    </row>
    <row r="13" spans="1:16" ht="12.75">
      <c r="A13" s="4" t="s">
        <v>155</v>
      </c>
      <c r="B13" s="8"/>
      <c r="C13" s="22"/>
      <c r="D13" s="11"/>
      <c r="E13" s="22">
        <v>5</v>
      </c>
      <c r="F13" s="11"/>
      <c r="G13" s="22"/>
      <c r="H13" s="11"/>
      <c r="I13" s="22"/>
      <c r="J13" s="11"/>
      <c r="K13" s="22"/>
      <c r="L13" s="15">
        <f t="shared" si="3"/>
        <v>5</v>
      </c>
      <c r="M13" s="29"/>
      <c r="N13" s="41">
        <f>$C$3</f>
        <v>1</v>
      </c>
      <c r="O13" t="s">
        <v>137</v>
      </c>
      <c r="P13" t="str">
        <f>$S$2</f>
        <v>Ed Bellis</v>
      </c>
    </row>
    <row r="14" spans="1:16" ht="12.75">
      <c r="A14" s="4" t="s">
        <v>153</v>
      </c>
      <c r="B14" s="8"/>
      <c r="C14" s="22"/>
      <c r="D14" s="11">
        <v>5</v>
      </c>
      <c r="E14" s="22"/>
      <c r="F14" s="11"/>
      <c r="G14" s="22"/>
      <c r="H14" s="11"/>
      <c r="I14" s="22"/>
      <c r="J14" s="11"/>
      <c r="K14" s="22"/>
      <c r="L14" s="15">
        <f t="shared" si="3"/>
        <v>5</v>
      </c>
      <c r="M14" s="29"/>
      <c r="N14" s="41">
        <f>$I$3</f>
        <v>1</v>
      </c>
      <c r="O14" t="s">
        <v>137</v>
      </c>
      <c r="P14" t="str">
        <f>$S$8</f>
        <v>X_Dante_X</v>
      </c>
    </row>
    <row r="15" spans="1:16" ht="12.75">
      <c r="A15" s="4" t="s">
        <v>228</v>
      </c>
      <c r="B15" s="8"/>
      <c r="C15" s="22"/>
      <c r="D15" s="11"/>
      <c r="E15" s="22"/>
      <c r="F15" s="11">
        <v>5</v>
      </c>
      <c r="G15" s="22"/>
      <c r="H15" s="11"/>
      <c r="I15" s="22"/>
      <c r="J15" s="11"/>
      <c r="K15" s="22"/>
      <c r="L15" s="15">
        <f t="shared" si="3"/>
        <v>5</v>
      </c>
      <c r="M15" s="29"/>
      <c r="N15" s="41">
        <f>$H$3</f>
        <v>0</v>
      </c>
      <c r="O15" t="s">
        <v>137</v>
      </c>
      <c r="P15" t="str">
        <f>$S$7</f>
        <v>FFDragon</v>
      </c>
    </row>
    <row r="16" spans="1:13" ht="12.75">
      <c r="A16" s="4" t="s">
        <v>247</v>
      </c>
      <c r="B16" s="8"/>
      <c r="C16" s="22"/>
      <c r="D16" s="11">
        <v>5</v>
      </c>
      <c r="E16" s="22"/>
      <c r="F16" s="11"/>
      <c r="G16" s="22"/>
      <c r="H16" s="11"/>
      <c r="I16" s="22"/>
      <c r="J16" s="11"/>
      <c r="K16" s="22"/>
      <c r="L16" s="15">
        <f t="shared" si="3"/>
        <v>5</v>
      </c>
      <c r="M16" s="29"/>
    </row>
    <row r="17" spans="1:15" ht="12.75">
      <c r="A17" s="4" t="s">
        <v>201</v>
      </c>
      <c r="B17" s="8"/>
      <c r="C17" s="22"/>
      <c r="D17" s="11">
        <v>5</v>
      </c>
      <c r="E17" s="22"/>
      <c r="F17" s="11"/>
      <c r="G17" s="22"/>
      <c r="H17" s="11"/>
      <c r="I17" s="22"/>
      <c r="J17" s="11"/>
      <c r="K17" s="22"/>
      <c r="L17" s="15">
        <f t="shared" si="3"/>
        <v>5</v>
      </c>
      <c r="M17" s="29"/>
      <c r="N17" s="14" t="s">
        <v>197</v>
      </c>
      <c r="O17" s="14"/>
    </row>
    <row r="18" spans="1:16" ht="12.75">
      <c r="A18" s="4" t="s">
        <v>203</v>
      </c>
      <c r="B18" s="8"/>
      <c r="C18" s="22"/>
      <c r="D18" s="11"/>
      <c r="E18" s="22">
        <v>5</v>
      </c>
      <c r="F18" s="11"/>
      <c r="G18" s="22"/>
      <c r="H18" s="11"/>
      <c r="I18" s="22"/>
      <c r="J18" s="11"/>
      <c r="K18" s="22"/>
      <c r="L18" s="15">
        <f t="shared" si="3"/>
        <v>5</v>
      </c>
      <c r="M18" s="29"/>
      <c r="N18">
        <f>$E$1</f>
        <v>95</v>
      </c>
      <c r="O18" t="s">
        <v>137</v>
      </c>
      <c r="P18" t="str">
        <f>$S$4</f>
        <v>KleenexTissue50</v>
      </c>
    </row>
    <row r="19" spans="1:16" ht="12.75">
      <c r="A19" s="4" t="s">
        <v>150</v>
      </c>
      <c r="B19" s="8"/>
      <c r="C19" s="22"/>
      <c r="D19" s="11">
        <v>5</v>
      </c>
      <c r="E19" s="22"/>
      <c r="F19" s="11"/>
      <c r="G19" s="22"/>
      <c r="H19" s="11"/>
      <c r="I19" s="22"/>
      <c r="J19" s="11"/>
      <c r="K19" s="22"/>
      <c r="L19" s="15">
        <f t="shared" si="3"/>
        <v>5</v>
      </c>
      <c r="M19" s="29"/>
      <c r="N19">
        <f>$D$1</f>
        <v>85</v>
      </c>
      <c r="O19" t="s">
        <v>137</v>
      </c>
      <c r="P19" t="str">
        <f>$S$3</f>
        <v>ExThaNemesis</v>
      </c>
    </row>
    <row r="20" spans="1:16" ht="12.75">
      <c r="A20" s="4" t="s">
        <v>235</v>
      </c>
      <c r="B20" s="8">
        <v>5</v>
      </c>
      <c r="C20" s="22"/>
      <c r="D20" s="11"/>
      <c r="E20" s="22"/>
      <c r="F20" s="11"/>
      <c r="G20" s="22"/>
      <c r="H20" s="11"/>
      <c r="I20" s="22"/>
      <c r="J20" s="11"/>
      <c r="K20" s="22"/>
      <c r="L20" s="15">
        <f t="shared" si="3"/>
        <v>5</v>
      </c>
      <c r="M20" s="29"/>
      <c r="N20">
        <f>$J$1</f>
        <v>20</v>
      </c>
      <c r="O20" t="s">
        <v>137</v>
      </c>
      <c r="P20" t="str">
        <f>$S$9</f>
        <v>DpOblivion</v>
      </c>
    </row>
    <row r="21" spans="1:16" ht="12.75">
      <c r="A21" s="4" t="s">
        <v>199</v>
      </c>
      <c r="B21" s="8"/>
      <c r="C21" s="22"/>
      <c r="D21" s="11"/>
      <c r="E21" s="22">
        <v>5</v>
      </c>
      <c r="F21" s="11"/>
      <c r="G21" s="22"/>
      <c r="H21" s="11"/>
      <c r="I21" s="22"/>
      <c r="J21" s="11"/>
      <c r="K21" s="22"/>
      <c r="L21" s="15">
        <f t="shared" si="3"/>
        <v>5</v>
      </c>
      <c r="M21" s="29"/>
      <c r="N21">
        <f>$F$1</f>
        <v>15</v>
      </c>
      <c r="O21" t="s">
        <v>137</v>
      </c>
      <c r="P21" t="str">
        <f>$S$5</f>
        <v>yoblazer33</v>
      </c>
    </row>
    <row r="22" spans="1:16" ht="12.75">
      <c r="A22" s="4" t="s">
        <v>221</v>
      </c>
      <c r="B22" s="8"/>
      <c r="C22" s="22"/>
      <c r="D22" s="11">
        <v>5</v>
      </c>
      <c r="E22" s="22"/>
      <c r="F22" s="11"/>
      <c r="G22" s="22"/>
      <c r="H22" s="11"/>
      <c r="I22" s="22"/>
      <c r="J22" s="11"/>
      <c r="K22" s="22"/>
      <c r="L22" s="15">
        <f t="shared" si="3"/>
        <v>5</v>
      </c>
      <c r="M22" s="29"/>
      <c r="N22">
        <f>$G$1</f>
        <v>15</v>
      </c>
      <c r="O22" t="s">
        <v>137</v>
      </c>
      <c r="P22" t="str">
        <f>$S$6</f>
        <v>War13104</v>
      </c>
    </row>
    <row r="23" spans="1:16" ht="12.75">
      <c r="A23" s="4" t="s">
        <v>200</v>
      </c>
      <c r="B23" s="8"/>
      <c r="C23" s="22"/>
      <c r="D23" s="11">
        <v>5</v>
      </c>
      <c r="E23" s="22"/>
      <c r="F23" s="11"/>
      <c r="G23" s="22"/>
      <c r="H23" s="11"/>
      <c r="I23" s="22"/>
      <c r="J23" s="11"/>
      <c r="K23" s="22"/>
      <c r="L23" s="15">
        <f t="shared" si="3"/>
        <v>5</v>
      </c>
      <c r="M23" s="29"/>
      <c r="N23">
        <f>$K$1</f>
        <v>15</v>
      </c>
      <c r="O23" t="s">
        <v>137</v>
      </c>
      <c r="P23" t="str">
        <f>$S$10</f>
        <v>Ngamer64</v>
      </c>
    </row>
    <row r="24" spans="1:16" ht="12.75">
      <c r="A24" s="4" t="s">
        <v>205</v>
      </c>
      <c r="B24" s="8"/>
      <c r="C24" s="22"/>
      <c r="D24" s="11"/>
      <c r="E24" s="22">
        <v>5</v>
      </c>
      <c r="F24" s="11"/>
      <c r="G24" s="22"/>
      <c r="H24" s="11"/>
      <c r="I24" s="22"/>
      <c r="J24" s="11"/>
      <c r="K24" s="22"/>
      <c r="L24" s="15">
        <f t="shared" si="3"/>
        <v>5</v>
      </c>
      <c r="M24" s="29"/>
      <c r="N24">
        <f>$B$1</f>
        <v>5</v>
      </c>
      <c r="O24" t="s">
        <v>137</v>
      </c>
      <c r="P24" t="str">
        <f>$S$1</f>
        <v>transience</v>
      </c>
    </row>
    <row r="25" spans="1:16" ht="12.75">
      <c r="A25" s="4" t="s">
        <v>208</v>
      </c>
      <c r="B25" s="8"/>
      <c r="C25" s="22"/>
      <c r="D25" s="11"/>
      <c r="E25" s="22"/>
      <c r="F25" s="11"/>
      <c r="G25" s="22"/>
      <c r="H25" s="11"/>
      <c r="I25" s="22"/>
      <c r="J25" s="11">
        <v>5</v>
      </c>
      <c r="K25" s="22"/>
      <c r="L25" s="15">
        <f t="shared" si="3"/>
        <v>5</v>
      </c>
      <c r="M25" s="29"/>
      <c r="N25">
        <f>$C$1</f>
        <v>5</v>
      </c>
      <c r="O25" t="s">
        <v>137</v>
      </c>
      <c r="P25" t="str">
        <f>$S$2</f>
        <v>Ed Bellis</v>
      </c>
    </row>
    <row r="26" spans="1:16" ht="12.75">
      <c r="A26" s="4" t="s">
        <v>212</v>
      </c>
      <c r="B26" s="8"/>
      <c r="C26" s="22"/>
      <c r="D26" s="11"/>
      <c r="E26" s="22">
        <v>5</v>
      </c>
      <c r="F26" s="11"/>
      <c r="G26" s="22"/>
      <c r="H26" s="11"/>
      <c r="I26" s="22"/>
      <c r="J26" s="11"/>
      <c r="K26" s="22"/>
      <c r="L26" s="15">
        <f t="shared" si="3"/>
        <v>5</v>
      </c>
      <c r="M26" s="29"/>
      <c r="N26">
        <f>$I$1</f>
        <v>5</v>
      </c>
      <c r="O26" t="s">
        <v>137</v>
      </c>
      <c r="P26" t="str">
        <f>$S$8</f>
        <v>X_Dante_X</v>
      </c>
    </row>
    <row r="27" spans="1:16" ht="12.75">
      <c r="A27" s="4" t="s">
        <v>204</v>
      </c>
      <c r="B27" s="8"/>
      <c r="C27" s="22"/>
      <c r="D27" s="11"/>
      <c r="E27" s="22">
        <v>5</v>
      </c>
      <c r="F27" s="11"/>
      <c r="G27" s="22"/>
      <c r="H27" s="11"/>
      <c r="I27" s="22"/>
      <c r="J27" s="11"/>
      <c r="K27" s="22"/>
      <c r="L27" s="15">
        <f t="shared" si="3"/>
        <v>5</v>
      </c>
      <c r="M27" s="29"/>
      <c r="N27">
        <f>$H$1</f>
        <v>0</v>
      </c>
      <c r="O27" t="s">
        <v>137</v>
      </c>
      <c r="P27" t="str">
        <f>$S$7</f>
        <v>FFDragon</v>
      </c>
    </row>
    <row r="28" spans="1:15" ht="12.75">
      <c r="A28" s="4" t="s">
        <v>241</v>
      </c>
      <c r="B28" s="8"/>
      <c r="C28" s="22"/>
      <c r="D28" s="11"/>
      <c r="E28" s="22">
        <v>5</v>
      </c>
      <c r="F28" s="11"/>
      <c r="G28" s="22"/>
      <c r="H28" s="11"/>
      <c r="I28" s="22"/>
      <c r="J28" s="11"/>
      <c r="K28" s="22"/>
      <c r="L28" s="15">
        <f t="shared" si="3"/>
        <v>5</v>
      </c>
      <c r="M28" s="29"/>
      <c r="N28" s="16"/>
      <c r="O28" s="16"/>
    </row>
    <row r="29" spans="1:14" ht="12.75">
      <c r="A29" s="4" t="s">
        <v>206</v>
      </c>
      <c r="B29" s="8"/>
      <c r="C29" s="22"/>
      <c r="D29" s="11"/>
      <c r="E29" s="22">
        <v>5</v>
      </c>
      <c r="F29" s="11"/>
      <c r="G29" s="22"/>
      <c r="H29" s="11"/>
      <c r="I29" s="22"/>
      <c r="J29" s="11"/>
      <c r="K29" s="22"/>
      <c r="L29" s="15">
        <f t="shared" si="3"/>
        <v>5</v>
      </c>
      <c r="M29" s="29"/>
      <c r="N29" s="14" t="s">
        <v>231</v>
      </c>
    </row>
    <row r="30" spans="1:16" ht="12.75">
      <c r="A30" s="4" t="s">
        <v>232</v>
      </c>
      <c r="B30" s="8"/>
      <c r="C30" s="22"/>
      <c r="D30" s="11"/>
      <c r="E30" s="22">
        <v>5</v>
      </c>
      <c r="F30" s="11"/>
      <c r="G30" s="22"/>
      <c r="H30" s="11"/>
      <c r="I30" s="22"/>
      <c r="J30" s="11"/>
      <c r="K30" s="22"/>
      <c r="L30" s="15">
        <f t="shared" si="3"/>
        <v>5</v>
      </c>
      <c r="M30" s="29"/>
      <c r="N30" s="25">
        <f>$E$2</f>
        <v>0.36538461538461536</v>
      </c>
      <c r="O30" t="s">
        <v>137</v>
      </c>
      <c r="P30" t="str">
        <f>$S$4</f>
        <v>KleenexTissue50</v>
      </c>
    </row>
    <row r="31" spans="1:16" ht="12.75">
      <c r="A31" s="4" t="s">
        <v>182</v>
      </c>
      <c r="B31" s="8"/>
      <c r="C31" s="22"/>
      <c r="D31" s="11"/>
      <c r="E31" s="22"/>
      <c r="F31" s="11"/>
      <c r="G31" s="22">
        <v>5</v>
      </c>
      <c r="H31" s="11"/>
      <c r="I31" s="22"/>
      <c r="J31" s="11"/>
      <c r="K31" s="22"/>
      <c r="L31" s="15">
        <f t="shared" si="3"/>
        <v>5</v>
      </c>
      <c r="M31" s="29"/>
      <c r="N31" s="25">
        <f>$D$2</f>
        <v>0.3269230769230769</v>
      </c>
      <c r="O31" t="s">
        <v>137</v>
      </c>
      <c r="P31" t="str">
        <f>$S$3</f>
        <v>ExThaNemesis</v>
      </c>
    </row>
    <row r="32" spans="1:16" ht="12.75">
      <c r="A32" s="4" t="s">
        <v>207</v>
      </c>
      <c r="B32" s="8"/>
      <c r="C32" s="22"/>
      <c r="D32" s="11">
        <v>5</v>
      </c>
      <c r="E32" s="22"/>
      <c r="F32" s="11"/>
      <c r="G32" s="22"/>
      <c r="H32" s="11"/>
      <c r="I32" s="22"/>
      <c r="J32" s="11"/>
      <c r="K32" s="22"/>
      <c r="L32" s="15">
        <f t="shared" si="3"/>
        <v>5</v>
      </c>
      <c r="M32" s="29"/>
      <c r="N32" s="25">
        <f>$J$2</f>
        <v>0.07692307692307693</v>
      </c>
      <c r="O32" t="s">
        <v>137</v>
      </c>
      <c r="P32" t="str">
        <f>$S$9</f>
        <v>DpOblivion</v>
      </c>
    </row>
    <row r="33" spans="1:16" ht="12.75">
      <c r="A33" s="4" t="s">
        <v>211</v>
      </c>
      <c r="B33" s="8"/>
      <c r="C33" s="22"/>
      <c r="D33" s="11"/>
      <c r="E33" s="22">
        <v>5</v>
      </c>
      <c r="F33" s="11"/>
      <c r="G33" s="22"/>
      <c r="H33" s="11"/>
      <c r="I33" s="22"/>
      <c r="J33" s="11"/>
      <c r="K33" s="22"/>
      <c r="L33" s="15">
        <f t="shared" si="3"/>
        <v>5</v>
      </c>
      <c r="M33" s="29"/>
      <c r="N33" s="25">
        <f>$G$2</f>
        <v>0.057692307692307696</v>
      </c>
      <c r="O33" t="s">
        <v>137</v>
      </c>
      <c r="P33" t="str">
        <f>$S$6</f>
        <v>War13104</v>
      </c>
    </row>
    <row r="34" spans="1:16" ht="12.75">
      <c r="A34" s="4" t="s">
        <v>222</v>
      </c>
      <c r="B34" s="8"/>
      <c r="C34" s="22"/>
      <c r="D34" s="11">
        <v>5</v>
      </c>
      <c r="E34" s="22"/>
      <c r="F34" s="11"/>
      <c r="G34" s="22"/>
      <c r="H34" s="11"/>
      <c r="I34" s="22"/>
      <c r="J34" s="11"/>
      <c r="K34" s="22"/>
      <c r="L34" s="15">
        <f t="shared" si="3"/>
        <v>5</v>
      </c>
      <c r="M34" s="29"/>
      <c r="N34" s="25">
        <f>$F$2</f>
        <v>0.057692307692307696</v>
      </c>
      <c r="O34" t="s">
        <v>137</v>
      </c>
      <c r="P34" t="str">
        <f>$S$5</f>
        <v>yoblazer33</v>
      </c>
    </row>
    <row r="35" spans="1:16" ht="12.75">
      <c r="A35" s="4" t="s">
        <v>166</v>
      </c>
      <c r="B35" s="8"/>
      <c r="C35" s="22"/>
      <c r="D35" s="11"/>
      <c r="E35" s="22">
        <v>5</v>
      </c>
      <c r="F35" s="11"/>
      <c r="G35" s="22"/>
      <c r="H35" s="11"/>
      <c r="I35" s="22"/>
      <c r="J35" s="11"/>
      <c r="K35" s="22"/>
      <c r="L35" s="15">
        <f t="shared" si="3"/>
        <v>5</v>
      </c>
      <c r="M35" s="29"/>
      <c r="N35" s="25">
        <f>$K$2</f>
        <v>0.057692307692307696</v>
      </c>
      <c r="O35" t="s">
        <v>137</v>
      </c>
      <c r="P35" t="str">
        <f>$S$10</f>
        <v>Ngamer64</v>
      </c>
    </row>
    <row r="36" spans="1:16" ht="12.75">
      <c r="A36" s="4" t="s">
        <v>244</v>
      </c>
      <c r="B36" s="8"/>
      <c r="C36" s="22"/>
      <c r="D36" s="11">
        <v>5</v>
      </c>
      <c r="E36" s="22"/>
      <c r="F36" s="11"/>
      <c r="G36" s="22"/>
      <c r="H36" s="11"/>
      <c r="I36" s="22"/>
      <c r="J36" s="11"/>
      <c r="K36" s="22"/>
      <c r="L36" s="15">
        <f t="shared" si="3"/>
        <v>5</v>
      </c>
      <c r="M36" s="29"/>
      <c r="N36" s="25">
        <f>$C$2</f>
        <v>0.019230769230769232</v>
      </c>
      <c r="O36" t="s">
        <v>137</v>
      </c>
      <c r="P36" t="str">
        <f>$S$2</f>
        <v>Ed Bellis</v>
      </c>
    </row>
    <row r="37" spans="1:16" ht="12.75">
      <c r="A37" s="4" t="s">
        <v>248</v>
      </c>
      <c r="B37" s="8"/>
      <c r="C37" s="22"/>
      <c r="D37" s="11"/>
      <c r="E37" s="22">
        <v>5</v>
      </c>
      <c r="F37" s="11"/>
      <c r="G37" s="22"/>
      <c r="H37" s="11"/>
      <c r="I37" s="22"/>
      <c r="J37" s="11"/>
      <c r="K37" s="22"/>
      <c r="L37" s="15">
        <f aca="true" t="shared" si="4" ref="L37:L68">SUM(B37:K37)</f>
        <v>5</v>
      </c>
      <c r="M37" s="29"/>
      <c r="N37" s="25">
        <f>$I$2</f>
        <v>0.019230769230769232</v>
      </c>
      <c r="O37" t="s">
        <v>137</v>
      </c>
      <c r="P37" t="str">
        <f>$S$8</f>
        <v>X_Dante_X</v>
      </c>
    </row>
    <row r="38" spans="1:16" ht="12.75">
      <c r="A38" s="4" t="s">
        <v>158</v>
      </c>
      <c r="B38" s="8"/>
      <c r="C38" s="22"/>
      <c r="D38" s="11"/>
      <c r="E38" s="22">
        <v>5</v>
      </c>
      <c r="F38" s="11"/>
      <c r="G38" s="22"/>
      <c r="H38" s="11"/>
      <c r="I38" s="22"/>
      <c r="J38" s="11"/>
      <c r="K38" s="22"/>
      <c r="L38" s="15">
        <f t="shared" si="4"/>
        <v>5</v>
      </c>
      <c r="M38" s="29"/>
      <c r="N38" s="25">
        <f>$B$2</f>
        <v>0.019230769230769232</v>
      </c>
      <c r="O38" t="s">
        <v>137</v>
      </c>
      <c r="P38" t="str">
        <f>$S$1</f>
        <v>transience</v>
      </c>
    </row>
    <row r="39" spans="1:16" ht="12.75">
      <c r="A39" s="4" t="s">
        <v>214</v>
      </c>
      <c r="B39" s="8"/>
      <c r="C39" s="22"/>
      <c r="D39" s="11"/>
      <c r="E39" s="22"/>
      <c r="F39" s="11"/>
      <c r="G39" s="22"/>
      <c r="H39" s="11"/>
      <c r="I39" s="22"/>
      <c r="J39" s="11"/>
      <c r="K39" s="22">
        <v>5</v>
      </c>
      <c r="L39" s="15">
        <f t="shared" si="4"/>
        <v>5</v>
      </c>
      <c r="M39" s="29"/>
      <c r="N39" s="25">
        <f>$H$2</f>
        <v>0</v>
      </c>
      <c r="O39" t="s">
        <v>137</v>
      </c>
      <c r="P39" t="str">
        <f>$S$7</f>
        <v>FFDragon</v>
      </c>
    </row>
    <row r="40" spans="1:13" ht="12.75">
      <c r="A40" s="4" t="s">
        <v>165</v>
      </c>
      <c r="B40" s="8"/>
      <c r="C40" s="22"/>
      <c r="D40" s="11">
        <v>5</v>
      </c>
      <c r="E40" s="22"/>
      <c r="F40" s="11"/>
      <c r="G40" s="22"/>
      <c r="H40" s="11"/>
      <c r="I40" s="22"/>
      <c r="J40" s="11"/>
      <c r="K40" s="22"/>
      <c r="L40" s="15">
        <f t="shared" si="4"/>
        <v>5</v>
      </c>
      <c r="M40" s="29"/>
    </row>
    <row r="41" spans="1:14" ht="12.75">
      <c r="A41" s="4" t="s">
        <v>210</v>
      </c>
      <c r="B41" s="8"/>
      <c r="C41" s="22"/>
      <c r="D41" s="11"/>
      <c r="E41" s="22"/>
      <c r="F41" s="11"/>
      <c r="G41" s="22"/>
      <c r="H41" s="11"/>
      <c r="I41" s="22"/>
      <c r="J41" s="11">
        <v>5</v>
      </c>
      <c r="K41" s="22"/>
      <c r="L41" s="15">
        <f t="shared" si="4"/>
        <v>5</v>
      </c>
      <c r="M41" s="29"/>
      <c r="N41" s="14"/>
    </row>
    <row r="42" spans="1:14" ht="12.75">
      <c r="A42" s="4" t="s">
        <v>225</v>
      </c>
      <c r="B42" s="8"/>
      <c r="C42" s="22"/>
      <c r="D42" s="11"/>
      <c r="E42" s="22"/>
      <c r="F42" s="11"/>
      <c r="G42" s="22">
        <v>5</v>
      </c>
      <c r="H42" s="11"/>
      <c r="I42" s="22"/>
      <c r="J42" s="11"/>
      <c r="K42" s="22"/>
      <c r="L42" s="15">
        <f t="shared" si="4"/>
        <v>5</v>
      </c>
      <c r="M42" s="29"/>
      <c r="N42" s="34"/>
    </row>
    <row r="43" spans="1:14" ht="12.75">
      <c r="A43" s="4" t="s">
        <v>219</v>
      </c>
      <c r="B43" s="8"/>
      <c r="C43" s="22"/>
      <c r="D43" s="11">
        <v>5</v>
      </c>
      <c r="E43" s="22"/>
      <c r="F43" s="11"/>
      <c r="G43" s="22"/>
      <c r="H43" s="11"/>
      <c r="I43" s="22"/>
      <c r="J43" s="11"/>
      <c r="K43" s="22"/>
      <c r="L43" s="15">
        <f t="shared" si="4"/>
        <v>5</v>
      </c>
      <c r="M43" s="29"/>
      <c r="N43" s="34"/>
    </row>
    <row r="44" spans="1:14" ht="12.75">
      <c r="A44" s="4" t="s">
        <v>202</v>
      </c>
      <c r="B44" s="8"/>
      <c r="C44" s="22"/>
      <c r="D44" s="11"/>
      <c r="E44" s="22">
        <v>5</v>
      </c>
      <c r="F44" s="11"/>
      <c r="G44" s="22"/>
      <c r="H44" s="11"/>
      <c r="I44" s="22"/>
      <c r="J44" s="11"/>
      <c r="K44" s="22"/>
      <c r="L44" s="15">
        <f t="shared" si="4"/>
        <v>5</v>
      </c>
      <c r="M44" s="29"/>
      <c r="N44" s="34"/>
    </row>
    <row r="45" spans="1:14" ht="12.75">
      <c r="A45" s="4" t="s">
        <v>246</v>
      </c>
      <c r="B45" s="8"/>
      <c r="C45" s="22"/>
      <c r="D45" s="11"/>
      <c r="E45" s="22">
        <v>5</v>
      </c>
      <c r="F45" s="11"/>
      <c r="G45" s="22"/>
      <c r="H45" s="11"/>
      <c r="I45" s="22"/>
      <c r="J45" s="11"/>
      <c r="K45" s="22"/>
      <c r="L45" s="15">
        <f t="shared" si="4"/>
        <v>5</v>
      </c>
      <c r="M45" s="29"/>
      <c r="N45" s="34"/>
    </row>
    <row r="46" spans="1:14" ht="12.75">
      <c r="A46" s="4" t="s">
        <v>226</v>
      </c>
      <c r="B46" s="8"/>
      <c r="C46" s="22"/>
      <c r="D46" s="11">
        <v>5</v>
      </c>
      <c r="E46" s="22"/>
      <c r="F46" s="11"/>
      <c r="G46" s="22"/>
      <c r="H46" s="11"/>
      <c r="I46" s="22"/>
      <c r="J46" s="11"/>
      <c r="K46" s="22"/>
      <c r="L46" s="15">
        <f t="shared" si="4"/>
        <v>5</v>
      </c>
      <c r="M46" s="29"/>
      <c r="N46" s="34"/>
    </row>
    <row r="47" spans="1:14" ht="12.75">
      <c r="A47" s="4" t="s">
        <v>184</v>
      </c>
      <c r="B47" s="8"/>
      <c r="C47" s="22"/>
      <c r="D47" s="11"/>
      <c r="E47" s="22"/>
      <c r="F47" s="11"/>
      <c r="G47" s="22"/>
      <c r="H47" s="11"/>
      <c r="I47" s="22"/>
      <c r="J47" s="11"/>
      <c r="K47" s="22">
        <v>5</v>
      </c>
      <c r="L47" s="15">
        <f t="shared" si="4"/>
        <v>5</v>
      </c>
      <c r="M47" s="29"/>
      <c r="N47" s="34"/>
    </row>
    <row r="48" spans="1:14" ht="12.75">
      <c r="A48" s="4" t="s">
        <v>229</v>
      </c>
      <c r="B48" s="8"/>
      <c r="C48" s="22">
        <v>5</v>
      </c>
      <c r="D48" s="11"/>
      <c r="E48" s="22"/>
      <c r="F48" s="11"/>
      <c r="G48" s="22"/>
      <c r="H48" s="11"/>
      <c r="I48" s="22"/>
      <c r="J48" s="11"/>
      <c r="K48" s="22"/>
      <c r="L48" s="15">
        <f t="shared" si="4"/>
        <v>5</v>
      </c>
      <c r="M48" s="29"/>
      <c r="N48" s="34"/>
    </row>
    <row r="49" spans="1:14" ht="12.75">
      <c r="A49" s="4" t="s">
        <v>249</v>
      </c>
      <c r="B49" s="8"/>
      <c r="C49" s="22"/>
      <c r="D49" s="11"/>
      <c r="E49" s="22"/>
      <c r="F49" s="11">
        <v>5</v>
      </c>
      <c r="G49" s="22"/>
      <c r="H49" s="11"/>
      <c r="I49" s="22"/>
      <c r="J49" s="11"/>
      <c r="K49" s="22"/>
      <c r="L49" s="15">
        <f t="shared" si="4"/>
        <v>5</v>
      </c>
      <c r="M49" s="29"/>
      <c r="N49" s="34"/>
    </row>
    <row r="50" spans="1:14" ht="12.75">
      <c r="A50" s="4" t="s">
        <v>164</v>
      </c>
      <c r="B50" s="8"/>
      <c r="C50" s="22"/>
      <c r="D50" s="11">
        <v>5</v>
      </c>
      <c r="E50" s="22"/>
      <c r="F50" s="11"/>
      <c r="G50" s="22"/>
      <c r="H50" s="11"/>
      <c r="I50" s="22"/>
      <c r="J50" s="11"/>
      <c r="K50" s="22"/>
      <c r="L50" s="15">
        <f t="shared" si="4"/>
        <v>5</v>
      </c>
      <c r="M50" s="29"/>
      <c r="N50" s="34"/>
    </row>
    <row r="51" spans="1:14" ht="12.75">
      <c r="A51" s="4" t="s">
        <v>223</v>
      </c>
      <c r="B51" s="8"/>
      <c r="C51" s="22"/>
      <c r="D51" s="11">
        <v>5</v>
      </c>
      <c r="E51" s="22"/>
      <c r="F51" s="11"/>
      <c r="G51" s="22"/>
      <c r="H51" s="11"/>
      <c r="I51" s="22"/>
      <c r="J51" s="11"/>
      <c r="K51" s="22"/>
      <c r="L51" s="15">
        <f t="shared" si="4"/>
        <v>5</v>
      </c>
      <c r="M51" s="29"/>
      <c r="N51" s="34"/>
    </row>
    <row r="52" spans="1:15" ht="12.75">
      <c r="A52" s="4" t="s">
        <v>157</v>
      </c>
      <c r="B52" s="8"/>
      <c r="C52" s="22"/>
      <c r="D52" s="11"/>
      <c r="E52" s="22"/>
      <c r="F52" s="11"/>
      <c r="G52" s="22"/>
      <c r="H52" s="11"/>
      <c r="I52" s="22">
        <v>5</v>
      </c>
      <c r="J52" s="11"/>
      <c r="K52" s="22"/>
      <c r="L52" s="15">
        <f t="shared" si="4"/>
        <v>5</v>
      </c>
      <c r="M52" s="29"/>
      <c r="N52" s="16"/>
      <c r="O52" s="16"/>
    </row>
    <row r="53" spans="1:15" ht="12.75">
      <c r="A53" s="4" t="s">
        <v>236</v>
      </c>
      <c r="B53" s="8"/>
      <c r="C53" s="22"/>
      <c r="D53" s="11">
        <v>5</v>
      </c>
      <c r="E53" s="22"/>
      <c r="F53" s="11"/>
      <c r="G53" s="22"/>
      <c r="H53" s="11"/>
      <c r="I53" s="22"/>
      <c r="J53" s="11"/>
      <c r="K53" s="22"/>
      <c r="L53" s="15">
        <f t="shared" si="4"/>
        <v>5</v>
      </c>
      <c r="M53" s="29"/>
      <c r="N53" s="14"/>
      <c r="O53" s="14"/>
    </row>
    <row r="54" spans="1:14" ht="12.75">
      <c r="A54" s="4" t="s">
        <v>217</v>
      </c>
      <c r="B54" s="8"/>
      <c r="C54" s="22"/>
      <c r="D54" s="11">
        <v>5</v>
      </c>
      <c r="E54" s="22"/>
      <c r="F54" s="11"/>
      <c r="G54" s="22"/>
      <c r="H54" s="11"/>
      <c r="I54" s="22"/>
      <c r="J54" s="11"/>
      <c r="K54" s="22"/>
      <c r="L54" s="15">
        <f t="shared" si="4"/>
        <v>5</v>
      </c>
      <c r="M54" s="29"/>
      <c r="N54" s="16"/>
    </row>
    <row r="55" spans="1:14" ht="12.75">
      <c r="A55" s="4" t="s">
        <v>234</v>
      </c>
      <c r="B55" s="8"/>
      <c r="C55" s="22"/>
      <c r="D55" s="11"/>
      <c r="E55" s="22">
        <v>5</v>
      </c>
      <c r="F55" s="11"/>
      <c r="G55" s="22"/>
      <c r="H55" s="11"/>
      <c r="I55" s="22"/>
      <c r="J55" s="11"/>
      <c r="K55" s="22"/>
      <c r="L55" s="15">
        <f t="shared" si="4"/>
        <v>5</v>
      </c>
      <c r="M55" s="29"/>
      <c r="N55" s="16"/>
    </row>
    <row r="56" spans="1:14" ht="12.75">
      <c r="A56" s="4" t="s">
        <v>154</v>
      </c>
      <c r="B56" s="8"/>
      <c r="C56" s="22"/>
      <c r="D56" s="11"/>
      <c r="E56" s="22"/>
      <c r="F56" s="11"/>
      <c r="G56" s="22"/>
      <c r="H56" s="11"/>
      <c r="I56" s="22"/>
      <c r="J56" s="11"/>
      <c r="K56" s="22">
        <v>5</v>
      </c>
      <c r="L56" s="15">
        <f t="shared" si="4"/>
        <v>5</v>
      </c>
      <c r="M56" s="29"/>
      <c r="N56" s="16"/>
    </row>
    <row r="57" spans="1:14" ht="12.75">
      <c r="A57" s="4" t="s">
        <v>175</v>
      </c>
      <c r="B57" s="8"/>
      <c r="C57" s="22"/>
      <c r="D57" s="11"/>
      <c r="E57" s="22"/>
      <c r="F57" s="11"/>
      <c r="G57" s="22"/>
      <c r="H57" s="11"/>
      <c r="I57" s="22"/>
      <c r="J57" s="11"/>
      <c r="K57" s="22"/>
      <c r="L57" s="15">
        <f t="shared" si="4"/>
        <v>0</v>
      </c>
      <c r="M57" s="29"/>
      <c r="N57" s="16"/>
    </row>
    <row r="58" spans="1:14" ht="12.75">
      <c r="A58" s="4" t="s">
        <v>176</v>
      </c>
      <c r="B58" s="8"/>
      <c r="C58" s="22"/>
      <c r="D58" s="11"/>
      <c r="E58" s="22"/>
      <c r="F58" s="11"/>
      <c r="G58" s="22"/>
      <c r="H58" s="11"/>
      <c r="I58" s="22"/>
      <c r="J58" s="11"/>
      <c r="K58" s="22"/>
      <c r="L58" s="15">
        <f t="shared" si="4"/>
        <v>0</v>
      </c>
      <c r="M58" s="29"/>
      <c r="N58" s="16"/>
    </row>
    <row r="59" spans="1:14" ht="12.75">
      <c r="A59" s="4" t="s">
        <v>177</v>
      </c>
      <c r="B59" s="8"/>
      <c r="C59" s="22"/>
      <c r="D59" s="11"/>
      <c r="E59" s="22"/>
      <c r="F59" s="11"/>
      <c r="G59" s="22"/>
      <c r="H59" s="11"/>
      <c r="I59" s="22"/>
      <c r="J59" s="11"/>
      <c r="K59" s="22"/>
      <c r="L59" s="15">
        <f t="shared" si="4"/>
        <v>0</v>
      </c>
      <c r="M59" s="29"/>
      <c r="N59" s="16"/>
    </row>
    <row r="60" spans="1:14" ht="12.75">
      <c r="A60" s="4" t="s">
        <v>178</v>
      </c>
      <c r="B60" s="8"/>
      <c r="C60" s="22"/>
      <c r="D60" s="11"/>
      <c r="E60" s="22"/>
      <c r="F60" s="11"/>
      <c r="G60" s="22"/>
      <c r="H60" s="11"/>
      <c r="I60" s="22"/>
      <c r="J60" s="11"/>
      <c r="K60" s="22"/>
      <c r="L60" s="15">
        <f t="shared" si="4"/>
        <v>0</v>
      </c>
      <c r="M60" s="29"/>
      <c r="N60" s="16"/>
    </row>
    <row r="61" spans="1:14" ht="12.75">
      <c r="A61" s="4" t="s">
        <v>0</v>
      </c>
      <c r="B61" s="8"/>
      <c r="C61" s="22"/>
      <c r="D61" s="11"/>
      <c r="E61" s="22"/>
      <c r="F61" s="11"/>
      <c r="G61" s="22"/>
      <c r="H61" s="11"/>
      <c r="I61" s="22"/>
      <c r="J61" s="11"/>
      <c r="K61" s="22"/>
      <c r="L61" s="15">
        <f t="shared" si="4"/>
        <v>0</v>
      </c>
      <c r="M61" s="29"/>
      <c r="N61" s="16"/>
    </row>
    <row r="62" spans="1:14" ht="12.75">
      <c r="A62" s="4" t="s">
        <v>1</v>
      </c>
      <c r="B62" s="8"/>
      <c r="C62" s="22"/>
      <c r="D62" s="11"/>
      <c r="E62" s="22"/>
      <c r="F62" s="11"/>
      <c r="G62" s="22"/>
      <c r="H62" s="11"/>
      <c r="I62" s="22"/>
      <c r="J62" s="11"/>
      <c r="K62" s="22"/>
      <c r="L62" s="15">
        <f t="shared" si="4"/>
        <v>0</v>
      </c>
      <c r="M62" s="29"/>
      <c r="N62" s="16"/>
    </row>
    <row r="63" spans="1:14" ht="12.75">
      <c r="A63" s="4" t="s">
        <v>2</v>
      </c>
      <c r="B63" s="8"/>
      <c r="C63" s="22"/>
      <c r="D63" s="11"/>
      <c r="E63" s="22"/>
      <c r="F63" s="11"/>
      <c r="G63" s="22"/>
      <c r="H63" s="11"/>
      <c r="I63" s="22"/>
      <c r="J63" s="11"/>
      <c r="K63" s="22"/>
      <c r="L63" s="15">
        <f t="shared" si="4"/>
        <v>0</v>
      </c>
      <c r="M63" s="29"/>
      <c r="N63" s="16"/>
    </row>
    <row r="64" spans="1:13" ht="12.75">
      <c r="A64" s="4" t="s">
        <v>3</v>
      </c>
      <c r="B64" s="8"/>
      <c r="C64" s="22"/>
      <c r="D64" s="11"/>
      <c r="E64" s="22"/>
      <c r="F64" s="11"/>
      <c r="G64" s="22"/>
      <c r="H64" s="11"/>
      <c r="I64" s="22"/>
      <c r="J64" s="11"/>
      <c r="K64" s="22"/>
      <c r="L64" s="15">
        <f t="shared" si="4"/>
        <v>0</v>
      </c>
      <c r="M64" s="29"/>
    </row>
    <row r="65" spans="1:15" ht="12.75">
      <c r="A65" s="4" t="s">
        <v>4</v>
      </c>
      <c r="B65" s="8"/>
      <c r="C65" s="22"/>
      <c r="D65" s="11"/>
      <c r="E65" s="22"/>
      <c r="F65" s="11"/>
      <c r="G65" s="22"/>
      <c r="H65" s="11"/>
      <c r="I65" s="22"/>
      <c r="J65" s="11"/>
      <c r="K65" s="22"/>
      <c r="L65" s="15">
        <f t="shared" si="4"/>
        <v>0</v>
      </c>
      <c r="M65" s="29"/>
      <c r="N65" s="14"/>
      <c r="O65" s="14"/>
    </row>
    <row r="66" spans="1:14" ht="12.75">
      <c r="A66" s="4" t="s">
        <v>5</v>
      </c>
      <c r="B66" s="8"/>
      <c r="C66" s="22"/>
      <c r="D66" s="11"/>
      <c r="E66" s="22"/>
      <c r="F66" s="11"/>
      <c r="G66" s="22"/>
      <c r="H66" s="11"/>
      <c r="I66" s="22"/>
      <c r="J66" s="11"/>
      <c r="K66" s="22"/>
      <c r="L66" s="15">
        <f t="shared" si="4"/>
        <v>0</v>
      </c>
      <c r="M66" s="29"/>
      <c r="N66" s="16"/>
    </row>
    <row r="67" spans="1:14" ht="12.75">
      <c r="A67" s="4" t="s">
        <v>6</v>
      </c>
      <c r="B67" s="8"/>
      <c r="C67" s="22"/>
      <c r="D67" s="11"/>
      <c r="E67" s="22"/>
      <c r="F67" s="11"/>
      <c r="G67" s="22"/>
      <c r="H67" s="11"/>
      <c r="I67" s="22"/>
      <c r="J67" s="11"/>
      <c r="K67" s="22"/>
      <c r="L67" s="15">
        <f t="shared" si="4"/>
        <v>0</v>
      </c>
      <c r="M67" s="29"/>
      <c r="N67" s="16"/>
    </row>
    <row r="68" spans="1:14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  <c r="N68" s="16"/>
    </row>
    <row r="69" spans="1:14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  <c r="N69" s="16"/>
    </row>
    <row r="70" spans="1:14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  <c r="N70" s="16"/>
    </row>
    <row r="71" spans="1:14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  <c r="N71" s="16"/>
    </row>
    <row r="72" spans="1:14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  <c r="N72" s="16"/>
    </row>
    <row r="73" spans="1:14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  <c r="N73" s="16"/>
    </row>
    <row r="74" spans="1:14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  <c r="N74" s="16"/>
    </row>
    <row r="75" spans="1:14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/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40</v>
      </c>
      <c r="C1" s="17">
        <f t="shared" si="0"/>
        <v>10</v>
      </c>
      <c r="D1" s="17">
        <f t="shared" si="0"/>
        <v>115</v>
      </c>
      <c r="E1" s="17">
        <f t="shared" si="0"/>
        <v>70</v>
      </c>
      <c r="F1" s="17">
        <f t="shared" si="0"/>
        <v>0</v>
      </c>
      <c r="G1" s="17">
        <f t="shared" si="0"/>
        <v>0</v>
      </c>
      <c r="H1" s="17">
        <f t="shared" si="0"/>
        <v>5</v>
      </c>
      <c r="I1" s="17">
        <f t="shared" si="0"/>
        <v>5</v>
      </c>
      <c r="J1" s="17">
        <f t="shared" si="0"/>
        <v>45</v>
      </c>
      <c r="K1" s="17">
        <f t="shared" si="0"/>
        <v>25</v>
      </c>
      <c r="N1" s="35"/>
      <c r="S1" t="s">
        <v>183</v>
      </c>
    </row>
    <row r="2" spans="1:19" ht="12.75">
      <c r="A2" s="5" t="s">
        <v>136</v>
      </c>
      <c r="B2" s="31">
        <f aca="true" t="shared" si="1" ref="B2:K2">B1/(SUM($B$1:$K$1))</f>
        <v>0.12698412698412698</v>
      </c>
      <c r="C2" s="31">
        <f t="shared" si="1"/>
        <v>0.031746031746031744</v>
      </c>
      <c r="D2" s="31">
        <f t="shared" si="1"/>
        <v>0.36507936507936506</v>
      </c>
      <c r="E2" s="31">
        <f t="shared" si="1"/>
        <v>0.2222222222222222</v>
      </c>
      <c r="F2" s="31">
        <f t="shared" si="1"/>
        <v>0</v>
      </c>
      <c r="G2" s="31">
        <f t="shared" si="1"/>
        <v>0</v>
      </c>
      <c r="H2" s="31">
        <f t="shared" si="1"/>
        <v>0.015873015873015872</v>
      </c>
      <c r="I2" s="31">
        <f t="shared" si="1"/>
        <v>0.015873015873015872</v>
      </c>
      <c r="J2" s="31">
        <f t="shared" si="1"/>
        <v>0.14285714285714285</v>
      </c>
      <c r="K2" s="31">
        <f t="shared" si="1"/>
        <v>0.07936507936507936</v>
      </c>
      <c r="N2" s="36"/>
      <c r="O2" s="30"/>
      <c r="S2" t="s">
        <v>184</v>
      </c>
    </row>
    <row r="3" spans="1:19" ht="12.75">
      <c r="A3" s="6" t="s">
        <v>133</v>
      </c>
      <c r="B3" s="32">
        <f aca="true" t="shared" si="2" ref="B3:K3">COUNTA(B5:B505)</f>
        <v>8</v>
      </c>
      <c r="C3" s="32">
        <f t="shared" si="2"/>
        <v>2</v>
      </c>
      <c r="D3" s="32">
        <f t="shared" si="2"/>
        <v>23</v>
      </c>
      <c r="E3" s="32">
        <f t="shared" si="2"/>
        <v>14</v>
      </c>
      <c r="F3" s="32">
        <f t="shared" si="2"/>
        <v>0</v>
      </c>
      <c r="G3" s="32">
        <f t="shared" si="2"/>
        <v>0</v>
      </c>
      <c r="H3" s="32">
        <f t="shared" si="2"/>
        <v>1</v>
      </c>
      <c r="I3" s="32">
        <f t="shared" si="2"/>
        <v>1</v>
      </c>
      <c r="J3" s="32">
        <f t="shared" si="2"/>
        <v>9</v>
      </c>
      <c r="K3" s="32">
        <f t="shared" si="2"/>
        <v>5</v>
      </c>
      <c r="S3" t="s">
        <v>185</v>
      </c>
    </row>
    <row r="4" spans="1:19" ht="13.5" thickBot="1">
      <c r="A4" s="3"/>
      <c r="B4" s="19" t="s">
        <v>179</v>
      </c>
      <c r="C4" s="27" t="s">
        <v>180</v>
      </c>
      <c r="D4" s="26" t="s">
        <v>152</v>
      </c>
      <c r="E4" s="27" t="s">
        <v>169</v>
      </c>
      <c r="F4" s="26" t="s">
        <v>181</v>
      </c>
      <c r="G4" s="20" t="s">
        <v>165</v>
      </c>
      <c r="H4" s="18" t="s">
        <v>182</v>
      </c>
      <c r="I4" s="20" t="s">
        <v>166</v>
      </c>
      <c r="J4" s="18" t="s">
        <v>164</v>
      </c>
      <c r="K4" s="20" t="s">
        <v>157</v>
      </c>
      <c r="S4" t="s">
        <v>186</v>
      </c>
    </row>
    <row r="5" spans="1:19" ht="12.75">
      <c r="A5" s="4" t="s">
        <v>164</v>
      </c>
      <c r="B5" s="7"/>
      <c r="C5" s="21"/>
      <c r="D5" s="10">
        <v>5</v>
      </c>
      <c r="E5" s="21"/>
      <c r="F5" s="10"/>
      <c r="G5" s="21"/>
      <c r="H5" s="10"/>
      <c r="I5" s="21"/>
      <c r="J5" s="10"/>
      <c r="K5" s="21"/>
      <c r="L5" s="15">
        <f aca="true" t="shared" si="3" ref="L5:L36">SUM(B5:K5)</f>
        <v>5</v>
      </c>
      <c r="M5" s="29"/>
      <c r="N5" s="14" t="s">
        <v>196</v>
      </c>
      <c r="S5" t="s">
        <v>161</v>
      </c>
    </row>
    <row r="6" spans="1:19" ht="12.75">
      <c r="A6" s="4" t="s">
        <v>152</v>
      </c>
      <c r="B6" s="8"/>
      <c r="C6" s="22"/>
      <c r="D6" s="11"/>
      <c r="E6" s="22"/>
      <c r="F6" s="11"/>
      <c r="G6" s="22"/>
      <c r="H6" s="11"/>
      <c r="I6" s="22"/>
      <c r="J6" s="11">
        <v>5</v>
      </c>
      <c r="K6" s="22"/>
      <c r="L6" s="15">
        <f t="shared" si="3"/>
        <v>5</v>
      </c>
      <c r="M6" s="29"/>
      <c r="N6" s="41">
        <f>$D$3</f>
        <v>23</v>
      </c>
      <c r="O6" t="s">
        <v>137</v>
      </c>
      <c r="P6" t="str">
        <f>$S$3</f>
        <v>ExThaNemesis</v>
      </c>
      <c r="S6" t="s">
        <v>162</v>
      </c>
    </row>
    <row r="7" spans="1:19" ht="12.75">
      <c r="A7" s="4" t="s">
        <v>213</v>
      </c>
      <c r="B7" s="8"/>
      <c r="C7" s="22"/>
      <c r="D7" s="11"/>
      <c r="E7" s="22">
        <v>5</v>
      </c>
      <c r="F7" s="11"/>
      <c r="G7" s="22"/>
      <c r="H7" s="11"/>
      <c r="I7" s="22"/>
      <c r="J7" s="11"/>
      <c r="K7" s="22"/>
      <c r="L7" s="15">
        <f t="shared" si="3"/>
        <v>5</v>
      </c>
      <c r="M7" s="29"/>
      <c r="N7" s="41">
        <f>$E$3</f>
        <v>14</v>
      </c>
      <c r="O7" t="s">
        <v>137</v>
      </c>
      <c r="P7" t="str">
        <f>$S$4</f>
        <v>KleenexTissue50</v>
      </c>
      <c r="S7" t="s">
        <v>187</v>
      </c>
    </row>
    <row r="8" spans="1:19" ht="12.75">
      <c r="A8" s="4" t="s">
        <v>245</v>
      </c>
      <c r="B8" s="8">
        <v>5</v>
      </c>
      <c r="C8" s="22"/>
      <c r="D8" s="11"/>
      <c r="E8" s="22"/>
      <c r="F8" s="11"/>
      <c r="G8" s="22"/>
      <c r="H8" s="11"/>
      <c r="I8" s="22"/>
      <c r="J8" s="11"/>
      <c r="K8" s="22"/>
      <c r="L8" s="15">
        <f t="shared" si="3"/>
        <v>5</v>
      </c>
      <c r="M8" s="29"/>
      <c r="N8" s="41">
        <f>$J$3</f>
        <v>9</v>
      </c>
      <c r="O8" t="s">
        <v>137</v>
      </c>
      <c r="P8" t="str">
        <f>$S$9</f>
        <v>DpOblivion</v>
      </c>
      <c r="S8" t="s">
        <v>160</v>
      </c>
    </row>
    <row r="9" spans="1:19" ht="12.75">
      <c r="A9" s="4" t="s">
        <v>218</v>
      </c>
      <c r="B9" s="8"/>
      <c r="C9" s="22"/>
      <c r="D9" s="11"/>
      <c r="E9" s="22"/>
      <c r="F9" s="11"/>
      <c r="G9" s="22"/>
      <c r="H9" s="11"/>
      <c r="I9" s="22"/>
      <c r="J9" s="11">
        <v>5</v>
      </c>
      <c r="K9" s="22"/>
      <c r="L9" s="15">
        <f t="shared" si="3"/>
        <v>5</v>
      </c>
      <c r="M9" s="29"/>
      <c r="N9" s="41">
        <f>$B$3</f>
        <v>8</v>
      </c>
      <c r="O9" t="s">
        <v>137</v>
      </c>
      <c r="P9" t="str">
        <f>$S$1</f>
        <v>transience</v>
      </c>
      <c r="S9" t="s">
        <v>188</v>
      </c>
    </row>
    <row r="10" spans="1:19" ht="12.75">
      <c r="A10" s="4" t="s">
        <v>220</v>
      </c>
      <c r="B10" s="8"/>
      <c r="C10" s="22"/>
      <c r="D10" s="11"/>
      <c r="E10" s="22"/>
      <c r="F10" s="11"/>
      <c r="G10" s="22"/>
      <c r="H10" s="11"/>
      <c r="I10" s="22"/>
      <c r="J10" s="11"/>
      <c r="K10" s="22">
        <v>5</v>
      </c>
      <c r="L10" s="15">
        <f t="shared" si="3"/>
        <v>5</v>
      </c>
      <c r="M10" s="29"/>
      <c r="N10" s="41">
        <f>$K$3</f>
        <v>5</v>
      </c>
      <c r="O10" t="s">
        <v>137</v>
      </c>
      <c r="P10" t="str">
        <f>$S$10</f>
        <v>Ngamer64</v>
      </c>
      <c r="S10" t="s">
        <v>163</v>
      </c>
    </row>
    <row r="11" spans="1:16" ht="12.75">
      <c r="A11" s="4" t="s">
        <v>235</v>
      </c>
      <c r="B11" s="8"/>
      <c r="C11" s="22"/>
      <c r="D11" s="11"/>
      <c r="E11" s="22">
        <v>5</v>
      </c>
      <c r="F11" s="11"/>
      <c r="G11" s="22"/>
      <c r="H11" s="11"/>
      <c r="I11" s="22"/>
      <c r="J11" s="11"/>
      <c r="K11" s="22"/>
      <c r="L11" s="15">
        <f t="shared" si="3"/>
        <v>5</v>
      </c>
      <c r="M11" s="29"/>
      <c r="N11" s="41">
        <f>$C$3</f>
        <v>2</v>
      </c>
      <c r="O11" t="s">
        <v>137</v>
      </c>
      <c r="P11" t="str">
        <f>$S$2</f>
        <v>Ed Bellis</v>
      </c>
    </row>
    <row r="12" spans="1:16" ht="12.75">
      <c r="A12" s="4" t="s">
        <v>203</v>
      </c>
      <c r="B12" s="8"/>
      <c r="C12" s="22"/>
      <c r="D12" s="11"/>
      <c r="E12" s="22">
        <v>5</v>
      </c>
      <c r="F12" s="11"/>
      <c r="G12" s="22"/>
      <c r="H12" s="11"/>
      <c r="I12" s="22"/>
      <c r="J12" s="11"/>
      <c r="K12" s="22"/>
      <c r="L12" s="15">
        <f t="shared" si="3"/>
        <v>5</v>
      </c>
      <c r="M12" s="29"/>
      <c r="N12" s="41">
        <f>$H$3</f>
        <v>1</v>
      </c>
      <c r="O12" t="s">
        <v>137</v>
      </c>
      <c r="P12" t="str">
        <f>$S$7</f>
        <v>FFDragon</v>
      </c>
    </row>
    <row r="13" spans="1:16" ht="12.75">
      <c r="A13" s="4" t="s">
        <v>158</v>
      </c>
      <c r="B13" s="8"/>
      <c r="C13" s="22"/>
      <c r="D13" s="11"/>
      <c r="E13" s="22">
        <v>5</v>
      </c>
      <c r="F13" s="11"/>
      <c r="G13" s="22"/>
      <c r="H13" s="11"/>
      <c r="I13" s="22"/>
      <c r="J13" s="11"/>
      <c r="K13" s="22"/>
      <c r="L13" s="15">
        <f t="shared" si="3"/>
        <v>5</v>
      </c>
      <c r="M13" s="29"/>
      <c r="N13" s="41">
        <f>$I$3</f>
        <v>1</v>
      </c>
      <c r="O13" t="s">
        <v>137</v>
      </c>
      <c r="P13" t="str">
        <f>$S$8</f>
        <v>X_Dante_X</v>
      </c>
    </row>
    <row r="14" spans="1:16" ht="12.75">
      <c r="A14" s="4" t="s">
        <v>200</v>
      </c>
      <c r="B14" s="8"/>
      <c r="C14" s="22"/>
      <c r="D14" s="11">
        <v>5</v>
      </c>
      <c r="E14" s="22"/>
      <c r="F14" s="11"/>
      <c r="G14" s="22"/>
      <c r="H14" s="11"/>
      <c r="I14" s="22"/>
      <c r="J14" s="11"/>
      <c r="K14" s="22"/>
      <c r="L14" s="15">
        <f t="shared" si="3"/>
        <v>5</v>
      </c>
      <c r="M14" s="29"/>
      <c r="N14" s="41">
        <f>$G$3</f>
        <v>0</v>
      </c>
      <c r="O14" t="s">
        <v>137</v>
      </c>
      <c r="P14" t="str">
        <f>$S$6</f>
        <v>War13104</v>
      </c>
    </row>
    <row r="15" spans="1:16" ht="12.75">
      <c r="A15" s="4" t="s">
        <v>250</v>
      </c>
      <c r="B15" s="8">
        <v>5</v>
      </c>
      <c r="C15" s="22"/>
      <c r="D15" s="11"/>
      <c r="E15" s="22"/>
      <c r="F15" s="11"/>
      <c r="G15" s="22"/>
      <c r="H15" s="11"/>
      <c r="I15" s="22"/>
      <c r="J15" s="11"/>
      <c r="K15" s="22"/>
      <c r="L15" s="15">
        <f t="shared" si="3"/>
        <v>5</v>
      </c>
      <c r="M15" s="29"/>
      <c r="N15" s="41">
        <f>$F$3</f>
        <v>0</v>
      </c>
      <c r="O15" t="s">
        <v>137</v>
      </c>
      <c r="P15" t="str">
        <f>$S$5</f>
        <v>yoblazer33</v>
      </c>
    </row>
    <row r="16" spans="1:13" ht="12.75">
      <c r="A16" s="4" t="s">
        <v>201</v>
      </c>
      <c r="B16" s="8"/>
      <c r="C16" s="22"/>
      <c r="D16" s="11">
        <v>5</v>
      </c>
      <c r="E16" s="22"/>
      <c r="F16" s="11"/>
      <c r="G16" s="22"/>
      <c r="H16" s="11"/>
      <c r="I16" s="22"/>
      <c r="J16" s="11"/>
      <c r="K16" s="22"/>
      <c r="L16" s="15">
        <f t="shared" si="3"/>
        <v>5</v>
      </c>
      <c r="M16" s="29"/>
    </row>
    <row r="17" spans="1:15" ht="12.75">
      <c r="A17" s="4" t="s">
        <v>232</v>
      </c>
      <c r="B17" s="8"/>
      <c r="C17" s="22"/>
      <c r="D17" s="11"/>
      <c r="E17" s="22">
        <v>5</v>
      </c>
      <c r="F17" s="11"/>
      <c r="G17" s="22"/>
      <c r="H17" s="11"/>
      <c r="I17" s="22"/>
      <c r="J17" s="11"/>
      <c r="K17" s="22"/>
      <c r="L17" s="15">
        <f t="shared" si="3"/>
        <v>5</v>
      </c>
      <c r="M17" s="29"/>
      <c r="N17" s="14" t="s">
        <v>197</v>
      </c>
      <c r="O17" s="14"/>
    </row>
    <row r="18" spans="1:16" ht="12.75">
      <c r="A18" s="4" t="s">
        <v>251</v>
      </c>
      <c r="B18" s="8">
        <v>5</v>
      </c>
      <c r="C18" s="22"/>
      <c r="D18" s="11"/>
      <c r="E18" s="22"/>
      <c r="F18" s="11"/>
      <c r="G18" s="22"/>
      <c r="H18" s="11"/>
      <c r="I18" s="22"/>
      <c r="J18" s="11"/>
      <c r="K18" s="22"/>
      <c r="L18" s="15">
        <f t="shared" si="3"/>
        <v>5</v>
      </c>
      <c r="M18" s="29"/>
      <c r="N18">
        <f>$D$1</f>
        <v>115</v>
      </c>
      <c r="O18" t="s">
        <v>137</v>
      </c>
      <c r="P18" t="str">
        <f>$S$3</f>
        <v>ExThaNemesis</v>
      </c>
    </row>
    <row r="19" spans="1:16" ht="12.75">
      <c r="A19" s="4" t="s">
        <v>150</v>
      </c>
      <c r="B19" s="8"/>
      <c r="C19" s="22"/>
      <c r="D19" s="11">
        <v>5</v>
      </c>
      <c r="E19" s="22"/>
      <c r="F19" s="11"/>
      <c r="G19" s="22"/>
      <c r="H19" s="11"/>
      <c r="I19" s="22"/>
      <c r="J19" s="11"/>
      <c r="K19" s="22"/>
      <c r="L19" s="15">
        <f t="shared" si="3"/>
        <v>5</v>
      </c>
      <c r="M19" s="29"/>
      <c r="N19">
        <f>$E$1</f>
        <v>70</v>
      </c>
      <c r="O19" t="s">
        <v>137</v>
      </c>
      <c r="P19" t="str">
        <f>$S$4</f>
        <v>KleenexTissue50</v>
      </c>
    </row>
    <row r="20" spans="1:16" ht="12.75">
      <c r="A20" s="4" t="s">
        <v>155</v>
      </c>
      <c r="B20" s="8"/>
      <c r="C20" s="22"/>
      <c r="D20" s="11"/>
      <c r="E20" s="22">
        <v>5</v>
      </c>
      <c r="F20" s="11"/>
      <c r="G20" s="22"/>
      <c r="H20" s="11"/>
      <c r="I20" s="22"/>
      <c r="J20" s="11"/>
      <c r="K20" s="22"/>
      <c r="L20" s="15">
        <f t="shared" si="3"/>
        <v>5</v>
      </c>
      <c r="M20" s="29"/>
      <c r="N20">
        <f>$J$1</f>
        <v>45</v>
      </c>
      <c r="O20" t="s">
        <v>137</v>
      </c>
      <c r="P20" t="str">
        <f>$S$9</f>
        <v>DpOblivion</v>
      </c>
    </row>
    <row r="21" spans="1:16" ht="12.75">
      <c r="A21" s="4" t="s">
        <v>211</v>
      </c>
      <c r="B21" s="8"/>
      <c r="C21" s="22"/>
      <c r="D21" s="11"/>
      <c r="E21" s="22">
        <v>5</v>
      </c>
      <c r="F21" s="11"/>
      <c r="G21" s="22"/>
      <c r="H21" s="11"/>
      <c r="I21" s="22"/>
      <c r="J21" s="11"/>
      <c r="K21" s="22"/>
      <c r="L21" s="15">
        <f t="shared" si="3"/>
        <v>5</v>
      </c>
      <c r="M21" s="29"/>
      <c r="N21">
        <f>$B$1</f>
        <v>40</v>
      </c>
      <c r="O21" t="s">
        <v>137</v>
      </c>
      <c r="P21" t="str">
        <f>$S$1</f>
        <v>transience</v>
      </c>
    </row>
    <row r="22" spans="1:16" ht="12.75">
      <c r="A22" s="4" t="s">
        <v>210</v>
      </c>
      <c r="B22" s="8"/>
      <c r="C22" s="22"/>
      <c r="D22" s="11"/>
      <c r="E22" s="22"/>
      <c r="F22" s="11"/>
      <c r="G22" s="22"/>
      <c r="H22" s="11"/>
      <c r="I22" s="22"/>
      <c r="J22" s="11">
        <v>5</v>
      </c>
      <c r="K22" s="22"/>
      <c r="L22" s="15">
        <f t="shared" si="3"/>
        <v>5</v>
      </c>
      <c r="M22" s="29"/>
      <c r="N22">
        <f>$K$1</f>
        <v>25</v>
      </c>
      <c r="O22" t="s">
        <v>137</v>
      </c>
      <c r="P22" t="str">
        <f>$S$10</f>
        <v>Ngamer64</v>
      </c>
    </row>
    <row r="23" spans="1:16" ht="12.75">
      <c r="A23" s="4" t="s">
        <v>208</v>
      </c>
      <c r="B23" s="8"/>
      <c r="C23" s="22"/>
      <c r="D23" s="11"/>
      <c r="E23" s="22"/>
      <c r="F23" s="11"/>
      <c r="G23" s="22"/>
      <c r="H23" s="11"/>
      <c r="I23" s="22"/>
      <c r="J23" s="11">
        <v>5</v>
      </c>
      <c r="K23" s="22"/>
      <c r="L23" s="15">
        <f t="shared" si="3"/>
        <v>5</v>
      </c>
      <c r="M23" s="29"/>
      <c r="N23">
        <f>$C$1</f>
        <v>10</v>
      </c>
      <c r="O23" t="s">
        <v>137</v>
      </c>
      <c r="P23" t="str">
        <f>$S$2</f>
        <v>Ed Bellis</v>
      </c>
    </row>
    <row r="24" spans="1:16" ht="12.75">
      <c r="A24" s="4" t="s">
        <v>212</v>
      </c>
      <c r="B24" s="8"/>
      <c r="C24" s="22"/>
      <c r="D24" s="11"/>
      <c r="E24" s="22">
        <v>5</v>
      </c>
      <c r="F24" s="11"/>
      <c r="G24" s="22"/>
      <c r="H24" s="11"/>
      <c r="I24" s="22"/>
      <c r="J24" s="11"/>
      <c r="K24" s="22"/>
      <c r="L24" s="15">
        <f t="shared" si="3"/>
        <v>5</v>
      </c>
      <c r="M24" s="29"/>
      <c r="N24">
        <f>$H$1</f>
        <v>5</v>
      </c>
      <c r="O24" t="s">
        <v>137</v>
      </c>
      <c r="P24" t="str">
        <f>$S$7</f>
        <v>FFDragon</v>
      </c>
    </row>
    <row r="25" spans="1:16" ht="12.75">
      <c r="A25" s="4" t="s">
        <v>166</v>
      </c>
      <c r="B25" s="8"/>
      <c r="C25" s="22"/>
      <c r="D25" s="11"/>
      <c r="E25" s="22">
        <v>5</v>
      </c>
      <c r="F25" s="11"/>
      <c r="G25" s="22"/>
      <c r="H25" s="11"/>
      <c r="I25" s="22"/>
      <c r="J25" s="11"/>
      <c r="K25" s="22"/>
      <c r="L25" s="15">
        <f t="shared" si="3"/>
        <v>5</v>
      </c>
      <c r="M25" s="29"/>
      <c r="N25">
        <f>$I$1</f>
        <v>5</v>
      </c>
      <c r="O25" t="s">
        <v>137</v>
      </c>
      <c r="P25" t="str">
        <f>$S$8</f>
        <v>X_Dante_X</v>
      </c>
    </row>
    <row r="26" spans="1:16" ht="12.75">
      <c r="A26" s="4" t="s">
        <v>240</v>
      </c>
      <c r="B26" s="8"/>
      <c r="C26" s="22"/>
      <c r="D26" s="11"/>
      <c r="E26" s="22"/>
      <c r="F26" s="11"/>
      <c r="G26" s="22"/>
      <c r="H26" s="11"/>
      <c r="I26" s="22"/>
      <c r="J26" s="11">
        <v>5</v>
      </c>
      <c r="K26" s="22"/>
      <c r="L26" s="15">
        <f t="shared" si="3"/>
        <v>5</v>
      </c>
      <c r="M26" s="29"/>
      <c r="N26">
        <f>$G$1</f>
        <v>0</v>
      </c>
      <c r="O26" t="s">
        <v>137</v>
      </c>
      <c r="P26" t="str">
        <f>$S$6</f>
        <v>War13104</v>
      </c>
    </row>
    <row r="27" spans="1:16" ht="12.75">
      <c r="A27" s="4" t="s">
        <v>252</v>
      </c>
      <c r="B27" s="8"/>
      <c r="C27" s="22"/>
      <c r="D27" s="11"/>
      <c r="E27" s="22"/>
      <c r="F27" s="11"/>
      <c r="G27" s="22"/>
      <c r="H27" s="11"/>
      <c r="I27" s="22"/>
      <c r="J27" s="11">
        <v>5</v>
      </c>
      <c r="K27" s="22"/>
      <c r="L27" s="15">
        <f t="shared" si="3"/>
        <v>5</v>
      </c>
      <c r="M27" s="29"/>
      <c r="N27">
        <f>$F$1</f>
        <v>0</v>
      </c>
      <c r="O27" t="s">
        <v>137</v>
      </c>
      <c r="P27" t="str">
        <f>$S$5</f>
        <v>yoblazer33</v>
      </c>
    </row>
    <row r="28" spans="1:15" ht="12.75">
      <c r="A28" s="4" t="s">
        <v>246</v>
      </c>
      <c r="B28" s="8"/>
      <c r="C28" s="22"/>
      <c r="D28" s="11"/>
      <c r="E28" s="22">
        <v>5</v>
      </c>
      <c r="F28" s="11"/>
      <c r="G28" s="22"/>
      <c r="H28" s="11"/>
      <c r="I28" s="22"/>
      <c r="J28" s="11"/>
      <c r="K28" s="22"/>
      <c r="L28" s="15">
        <f t="shared" si="3"/>
        <v>5</v>
      </c>
      <c r="M28" s="29"/>
      <c r="N28" s="16"/>
      <c r="O28" s="16"/>
    </row>
    <row r="29" spans="1:14" ht="12.75">
      <c r="A29" s="4" t="s">
        <v>239</v>
      </c>
      <c r="B29" s="8"/>
      <c r="C29" s="22">
        <v>5</v>
      </c>
      <c r="D29" s="11"/>
      <c r="E29" s="22"/>
      <c r="F29" s="11"/>
      <c r="G29" s="22"/>
      <c r="H29" s="11"/>
      <c r="I29" s="22"/>
      <c r="J29" s="11"/>
      <c r="K29" s="22"/>
      <c r="L29" s="15">
        <f t="shared" si="3"/>
        <v>5</v>
      </c>
      <c r="M29" s="29"/>
      <c r="N29" s="14" t="s">
        <v>231</v>
      </c>
    </row>
    <row r="30" spans="1:16" ht="12.75">
      <c r="A30" s="4" t="s">
        <v>253</v>
      </c>
      <c r="B30" s="8"/>
      <c r="C30" s="22"/>
      <c r="D30" s="11"/>
      <c r="E30" s="22"/>
      <c r="F30" s="11"/>
      <c r="G30" s="22"/>
      <c r="H30" s="11"/>
      <c r="I30" s="22"/>
      <c r="J30" s="11">
        <v>5</v>
      </c>
      <c r="K30" s="22"/>
      <c r="L30" s="15">
        <f t="shared" si="3"/>
        <v>5</v>
      </c>
      <c r="M30" s="29"/>
      <c r="N30" s="25">
        <f>$D$2</f>
        <v>0.36507936507936506</v>
      </c>
      <c r="O30" t="s">
        <v>137</v>
      </c>
      <c r="P30" t="str">
        <f>$S$3</f>
        <v>ExThaNemesis</v>
      </c>
    </row>
    <row r="31" spans="1:16" ht="12.75">
      <c r="A31" s="4" t="s">
        <v>224</v>
      </c>
      <c r="B31" s="8"/>
      <c r="C31" s="22"/>
      <c r="D31" s="11">
        <v>5</v>
      </c>
      <c r="E31" s="22"/>
      <c r="F31" s="11"/>
      <c r="G31" s="22"/>
      <c r="H31" s="11"/>
      <c r="I31" s="22"/>
      <c r="J31" s="11"/>
      <c r="K31" s="22"/>
      <c r="L31" s="15">
        <f t="shared" si="3"/>
        <v>5</v>
      </c>
      <c r="M31" s="29"/>
      <c r="N31" s="25">
        <f>$E$2</f>
        <v>0.2222222222222222</v>
      </c>
      <c r="O31" t="s">
        <v>137</v>
      </c>
      <c r="P31" t="str">
        <f>$S$4</f>
        <v>KleenexTissue50</v>
      </c>
    </row>
    <row r="32" spans="1:16" ht="12.75">
      <c r="A32" s="4" t="s">
        <v>254</v>
      </c>
      <c r="B32" s="8"/>
      <c r="C32" s="22"/>
      <c r="D32" s="11">
        <v>5</v>
      </c>
      <c r="E32" s="22"/>
      <c r="F32" s="11"/>
      <c r="G32" s="22"/>
      <c r="H32" s="11"/>
      <c r="I32" s="22"/>
      <c r="J32" s="11"/>
      <c r="K32" s="22"/>
      <c r="L32" s="15">
        <f t="shared" si="3"/>
        <v>5</v>
      </c>
      <c r="M32" s="29"/>
      <c r="N32" s="25">
        <f>$J$2</f>
        <v>0.14285714285714285</v>
      </c>
      <c r="O32" t="s">
        <v>137</v>
      </c>
      <c r="P32" t="str">
        <f>$S$9</f>
        <v>DpOblivion</v>
      </c>
    </row>
    <row r="33" spans="1:16" ht="12.75">
      <c r="A33" s="4" t="s">
        <v>241</v>
      </c>
      <c r="B33" s="8">
        <v>5</v>
      </c>
      <c r="C33" s="22"/>
      <c r="D33" s="11"/>
      <c r="E33" s="22"/>
      <c r="F33" s="11"/>
      <c r="G33" s="22"/>
      <c r="H33" s="11"/>
      <c r="I33" s="22"/>
      <c r="J33" s="11"/>
      <c r="K33" s="22"/>
      <c r="L33" s="15">
        <f t="shared" si="3"/>
        <v>5</v>
      </c>
      <c r="M33" s="29"/>
      <c r="N33" s="25">
        <f>$B$2</f>
        <v>0.12698412698412698</v>
      </c>
      <c r="O33" t="s">
        <v>137</v>
      </c>
      <c r="P33" t="str">
        <f>$S$1</f>
        <v>transience</v>
      </c>
    </row>
    <row r="34" spans="1:16" ht="12.75">
      <c r="A34" s="4" t="s">
        <v>215</v>
      </c>
      <c r="B34" s="8"/>
      <c r="C34" s="22"/>
      <c r="D34" s="11">
        <v>5</v>
      </c>
      <c r="E34" s="22"/>
      <c r="F34" s="11"/>
      <c r="G34" s="22"/>
      <c r="H34" s="11"/>
      <c r="I34" s="22"/>
      <c r="J34" s="11"/>
      <c r="K34" s="22"/>
      <c r="L34" s="15">
        <f t="shared" si="3"/>
        <v>5</v>
      </c>
      <c r="M34" s="29"/>
      <c r="N34" s="25">
        <f>$K$2</f>
        <v>0.07936507936507936</v>
      </c>
      <c r="O34" t="s">
        <v>137</v>
      </c>
      <c r="P34" t="str">
        <f>$S$10</f>
        <v>Ngamer64</v>
      </c>
    </row>
    <row r="35" spans="1:16" ht="12.75">
      <c r="A35" s="4" t="s">
        <v>255</v>
      </c>
      <c r="B35" s="8"/>
      <c r="C35" s="22"/>
      <c r="D35" s="11">
        <v>5</v>
      </c>
      <c r="E35" s="22"/>
      <c r="F35" s="11"/>
      <c r="G35" s="22"/>
      <c r="H35" s="11"/>
      <c r="I35" s="22"/>
      <c r="J35" s="11"/>
      <c r="K35" s="22"/>
      <c r="L35" s="15">
        <f t="shared" si="3"/>
        <v>5</v>
      </c>
      <c r="M35" s="29"/>
      <c r="N35" s="25">
        <f>$C$2</f>
        <v>0.031746031746031744</v>
      </c>
      <c r="O35" t="s">
        <v>137</v>
      </c>
      <c r="P35" t="str">
        <f>$S$2</f>
        <v>Ed Bellis</v>
      </c>
    </row>
    <row r="36" spans="1:16" ht="12.75">
      <c r="A36" s="4" t="s">
        <v>244</v>
      </c>
      <c r="B36" s="8"/>
      <c r="C36" s="22"/>
      <c r="D36" s="11">
        <v>5</v>
      </c>
      <c r="E36" s="22"/>
      <c r="F36" s="11"/>
      <c r="G36" s="22"/>
      <c r="H36" s="11"/>
      <c r="I36" s="22"/>
      <c r="J36" s="11"/>
      <c r="K36" s="22"/>
      <c r="L36" s="15">
        <f t="shared" si="3"/>
        <v>5</v>
      </c>
      <c r="M36" s="29"/>
      <c r="N36" s="25">
        <f>$H$2</f>
        <v>0.015873015873015872</v>
      </c>
      <c r="O36" t="s">
        <v>137</v>
      </c>
      <c r="P36" t="str">
        <f>$S$7</f>
        <v>FFDragon</v>
      </c>
    </row>
    <row r="37" spans="1:16" ht="12.75">
      <c r="A37" s="4" t="s">
        <v>230</v>
      </c>
      <c r="B37" s="8"/>
      <c r="C37" s="22"/>
      <c r="D37" s="11">
        <v>5</v>
      </c>
      <c r="E37" s="22"/>
      <c r="F37" s="11"/>
      <c r="G37" s="22"/>
      <c r="H37" s="11"/>
      <c r="I37" s="22"/>
      <c r="J37" s="11"/>
      <c r="K37" s="22"/>
      <c r="L37" s="15">
        <f aca="true" t="shared" si="4" ref="L37:L68">SUM(B37:K37)</f>
        <v>5</v>
      </c>
      <c r="M37" s="29"/>
      <c r="N37" s="25">
        <f>$I$2</f>
        <v>0.015873015873015872</v>
      </c>
      <c r="O37" t="s">
        <v>137</v>
      </c>
      <c r="P37" t="str">
        <f>$S$8</f>
        <v>X_Dante_X</v>
      </c>
    </row>
    <row r="38" spans="1:16" ht="12.75">
      <c r="A38" s="4" t="s">
        <v>256</v>
      </c>
      <c r="B38" s="8"/>
      <c r="C38" s="22"/>
      <c r="D38" s="11">
        <v>5</v>
      </c>
      <c r="E38" s="22"/>
      <c r="F38" s="11"/>
      <c r="G38" s="22"/>
      <c r="H38" s="11"/>
      <c r="I38" s="22"/>
      <c r="J38" s="11"/>
      <c r="K38" s="22"/>
      <c r="L38" s="15">
        <f t="shared" si="4"/>
        <v>5</v>
      </c>
      <c r="M38" s="29"/>
      <c r="N38" s="25">
        <f>$G$2</f>
        <v>0</v>
      </c>
      <c r="O38" t="s">
        <v>137</v>
      </c>
      <c r="P38" t="str">
        <f>$S$6</f>
        <v>War13104</v>
      </c>
    </row>
    <row r="39" spans="1:16" ht="12.75">
      <c r="A39" s="4" t="s">
        <v>223</v>
      </c>
      <c r="B39" s="8"/>
      <c r="C39" s="22"/>
      <c r="D39" s="11">
        <v>5</v>
      </c>
      <c r="E39" s="22"/>
      <c r="F39" s="11"/>
      <c r="G39" s="22"/>
      <c r="H39" s="11"/>
      <c r="I39" s="22"/>
      <c r="J39" s="11"/>
      <c r="K39" s="22"/>
      <c r="L39" s="15">
        <f t="shared" si="4"/>
        <v>5</v>
      </c>
      <c r="M39" s="29"/>
      <c r="N39" s="25">
        <f>$F$2</f>
        <v>0</v>
      </c>
      <c r="O39" t="s">
        <v>137</v>
      </c>
      <c r="P39" t="str">
        <f>$S$5</f>
        <v>yoblazer33</v>
      </c>
    </row>
    <row r="40" spans="1:13" ht="12.75">
      <c r="A40" s="4" t="s">
        <v>257</v>
      </c>
      <c r="B40" s="8"/>
      <c r="C40" s="22"/>
      <c r="D40" s="11">
        <v>5</v>
      </c>
      <c r="E40" s="22"/>
      <c r="F40" s="11"/>
      <c r="G40" s="22"/>
      <c r="H40" s="11"/>
      <c r="I40" s="22"/>
      <c r="J40" s="11"/>
      <c r="K40" s="22"/>
      <c r="L40" s="15">
        <f t="shared" si="4"/>
        <v>5</v>
      </c>
      <c r="M40" s="29"/>
    </row>
    <row r="41" spans="1:14" ht="12.75">
      <c r="A41" s="4" t="s">
        <v>222</v>
      </c>
      <c r="B41" s="8"/>
      <c r="C41" s="22"/>
      <c r="D41" s="11">
        <v>5</v>
      </c>
      <c r="E41" s="22"/>
      <c r="F41" s="11"/>
      <c r="G41" s="22"/>
      <c r="H41" s="11"/>
      <c r="I41" s="22"/>
      <c r="J41" s="11"/>
      <c r="K41" s="22"/>
      <c r="L41" s="15">
        <f t="shared" si="4"/>
        <v>5</v>
      </c>
      <c r="M41" s="29"/>
      <c r="N41" s="14"/>
    </row>
    <row r="42" spans="1:14" ht="12.75">
      <c r="A42" s="4" t="s">
        <v>202</v>
      </c>
      <c r="B42" s="8"/>
      <c r="C42" s="22"/>
      <c r="D42" s="11"/>
      <c r="E42" s="22">
        <v>5</v>
      </c>
      <c r="F42" s="11"/>
      <c r="G42" s="22"/>
      <c r="H42" s="11"/>
      <c r="I42" s="22"/>
      <c r="J42" s="11"/>
      <c r="K42" s="22"/>
      <c r="L42" s="15">
        <f t="shared" si="4"/>
        <v>5</v>
      </c>
      <c r="M42" s="29"/>
      <c r="N42" s="34"/>
    </row>
    <row r="43" spans="1:14" ht="12.75">
      <c r="A43" s="4" t="s">
        <v>199</v>
      </c>
      <c r="B43" s="8">
        <v>5</v>
      </c>
      <c r="C43" s="22"/>
      <c r="D43" s="11"/>
      <c r="E43" s="22"/>
      <c r="F43" s="11"/>
      <c r="G43" s="22"/>
      <c r="H43" s="11"/>
      <c r="I43" s="22"/>
      <c r="J43" s="11"/>
      <c r="K43" s="22"/>
      <c r="L43" s="15">
        <f t="shared" si="4"/>
        <v>5</v>
      </c>
      <c r="M43" s="29"/>
      <c r="N43" s="34"/>
    </row>
    <row r="44" spans="1:14" ht="12.75">
      <c r="A44" s="4" t="s">
        <v>169</v>
      </c>
      <c r="B44" s="8"/>
      <c r="C44" s="22"/>
      <c r="D44" s="11"/>
      <c r="E44" s="22">
        <v>5</v>
      </c>
      <c r="F44" s="11"/>
      <c r="G44" s="22"/>
      <c r="H44" s="11"/>
      <c r="I44" s="22"/>
      <c r="J44" s="11"/>
      <c r="K44" s="22"/>
      <c r="L44" s="15">
        <f t="shared" si="4"/>
        <v>5</v>
      </c>
      <c r="M44" s="29"/>
      <c r="N44" s="34"/>
    </row>
    <row r="45" spans="1:14" ht="12.75">
      <c r="A45" s="4" t="s">
        <v>165</v>
      </c>
      <c r="B45" s="8"/>
      <c r="C45" s="22"/>
      <c r="D45" s="11">
        <v>5</v>
      </c>
      <c r="E45" s="22"/>
      <c r="F45" s="11"/>
      <c r="G45" s="22"/>
      <c r="H45" s="11"/>
      <c r="I45" s="22"/>
      <c r="J45" s="11"/>
      <c r="K45" s="22"/>
      <c r="L45" s="15">
        <f t="shared" si="4"/>
        <v>5</v>
      </c>
      <c r="M45" s="29"/>
      <c r="N45" s="34"/>
    </row>
    <row r="46" spans="1:14" ht="12.75">
      <c r="A46" s="4" t="s">
        <v>258</v>
      </c>
      <c r="B46" s="8"/>
      <c r="C46" s="22"/>
      <c r="D46" s="11"/>
      <c r="E46" s="22">
        <v>5</v>
      </c>
      <c r="F46" s="11"/>
      <c r="G46" s="22"/>
      <c r="H46" s="11"/>
      <c r="I46" s="22"/>
      <c r="J46" s="11"/>
      <c r="K46" s="22"/>
      <c r="L46" s="15">
        <f t="shared" si="4"/>
        <v>5</v>
      </c>
      <c r="M46" s="29"/>
      <c r="N46" s="34"/>
    </row>
    <row r="47" spans="1:14" ht="12.75">
      <c r="A47" s="4" t="s">
        <v>226</v>
      </c>
      <c r="B47" s="8"/>
      <c r="C47" s="22"/>
      <c r="D47" s="11">
        <v>5</v>
      </c>
      <c r="E47" s="22"/>
      <c r="F47" s="11"/>
      <c r="G47" s="22"/>
      <c r="H47" s="11"/>
      <c r="I47" s="22"/>
      <c r="J47" s="11"/>
      <c r="K47" s="22"/>
      <c r="L47" s="15">
        <f t="shared" si="4"/>
        <v>5</v>
      </c>
      <c r="M47" s="29"/>
      <c r="N47" s="34"/>
    </row>
    <row r="48" spans="1:14" ht="12.75">
      <c r="A48" s="4" t="s">
        <v>221</v>
      </c>
      <c r="B48" s="8"/>
      <c r="C48" s="22"/>
      <c r="D48" s="11">
        <v>5</v>
      </c>
      <c r="E48" s="22"/>
      <c r="F48" s="11"/>
      <c r="G48" s="22"/>
      <c r="H48" s="11"/>
      <c r="I48" s="22"/>
      <c r="J48" s="11"/>
      <c r="K48" s="22"/>
      <c r="L48" s="15">
        <f t="shared" si="4"/>
        <v>5</v>
      </c>
      <c r="M48" s="29"/>
      <c r="N48" s="34"/>
    </row>
    <row r="49" spans="1:14" ht="12.75">
      <c r="A49" s="4" t="s">
        <v>259</v>
      </c>
      <c r="B49" s="8"/>
      <c r="C49" s="22"/>
      <c r="D49" s="11">
        <v>5</v>
      </c>
      <c r="E49" s="22"/>
      <c r="F49" s="11"/>
      <c r="G49" s="22"/>
      <c r="H49" s="11"/>
      <c r="I49" s="22"/>
      <c r="J49" s="11"/>
      <c r="K49" s="22"/>
      <c r="L49" s="15">
        <f t="shared" si="4"/>
        <v>5</v>
      </c>
      <c r="M49" s="29"/>
      <c r="N49" s="34"/>
    </row>
    <row r="50" spans="1:14" ht="12.75">
      <c r="A50" s="4" t="s">
        <v>205</v>
      </c>
      <c r="B50" s="8"/>
      <c r="C50" s="22"/>
      <c r="D50" s="11"/>
      <c r="E50" s="22"/>
      <c r="F50" s="11"/>
      <c r="G50" s="22"/>
      <c r="H50" s="11"/>
      <c r="I50" s="22"/>
      <c r="J50" s="11">
        <v>5</v>
      </c>
      <c r="K50" s="22"/>
      <c r="L50" s="15">
        <f t="shared" si="4"/>
        <v>5</v>
      </c>
      <c r="M50" s="29"/>
      <c r="N50" s="34"/>
    </row>
    <row r="51" spans="1:14" ht="12.75">
      <c r="A51" s="4" t="s">
        <v>236</v>
      </c>
      <c r="B51" s="8"/>
      <c r="C51" s="22"/>
      <c r="D51" s="11">
        <v>5</v>
      </c>
      <c r="E51" s="22"/>
      <c r="F51" s="11"/>
      <c r="G51" s="22"/>
      <c r="H51" s="11"/>
      <c r="I51" s="22"/>
      <c r="J51" s="11"/>
      <c r="K51" s="22"/>
      <c r="L51" s="15">
        <f t="shared" si="4"/>
        <v>5</v>
      </c>
      <c r="M51" s="29"/>
      <c r="N51" s="34"/>
    </row>
    <row r="52" spans="1:15" ht="12.75">
      <c r="A52" s="4" t="s">
        <v>233</v>
      </c>
      <c r="B52" s="8"/>
      <c r="C52" s="22"/>
      <c r="D52" s="11"/>
      <c r="E52" s="22">
        <v>5</v>
      </c>
      <c r="F52" s="11"/>
      <c r="G52" s="22"/>
      <c r="H52" s="11"/>
      <c r="I52" s="22"/>
      <c r="J52" s="11"/>
      <c r="K52" s="22"/>
      <c r="L52" s="15">
        <f t="shared" si="4"/>
        <v>5</v>
      </c>
      <c r="M52" s="29"/>
      <c r="N52" s="16"/>
      <c r="O52" s="16"/>
    </row>
    <row r="53" spans="1:15" ht="12.75">
      <c r="A53" s="4" t="s">
        <v>229</v>
      </c>
      <c r="B53" s="8"/>
      <c r="C53" s="22"/>
      <c r="D53" s="11">
        <v>5</v>
      </c>
      <c r="E53" s="22"/>
      <c r="F53" s="11"/>
      <c r="G53" s="22"/>
      <c r="H53" s="11"/>
      <c r="I53" s="22"/>
      <c r="J53" s="11"/>
      <c r="K53" s="22"/>
      <c r="L53" s="15">
        <f t="shared" si="4"/>
        <v>5</v>
      </c>
      <c r="M53" s="29"/>
      <c r="N53" s="14"/>
      <c r="O53" s="14"/>
    </row>
    <row r="54" spans="1:14" ht="12.75">
      <c r="A54" s="4" t="s">
        <v>260</v>
      </c>
      <c r="B54" s="8">
        <v>5</v>
      </c>
      <c r="C54" s="22"/>
      <c r="D54" s="11"/>
      <c r="E54" s="22"/>
      <c r="F54" s="11"/>
      <c r="G54" s="22"/>
      <c r="H54" s="11"/>
      <c r="I54" s="22"/>
      <c r="J54" s="11"/>
      <c r="K54" s="22"/>
      <c r="L54" s="15">
        <f t="shared" si="4"/>
        <v>5</v>
      </c>
      <c r="M54" s="29"/>
      <c r="N54" s="16"/>
    </row>
    <row r="55" spans="1:14" ht="12.75">
      <c r="A55" s="4" t="s">
        <v>261</v>
      </c>
      <c r="B55" s="8"/>
      <c r="C55" s="22"/>
      <c r="D55" s="11"/>
      <c r="E55" s="22"/>
      <c r="F55" s="11"/>
      <c r="G55" s="22"/>
      <c r="H55" s="11">
        <v>5</v>
      </c>
      <c r="I55" s="22"/>
      <c r="J55" s="11"/>
      <c r="K55" s="22"/>
      <c r="L55" s="15">
        <f t="shared" si="4"/>
        <v>5</v>
      </c>
      <c r="M55" s="29"/>
      <c r="N55" s="16"/>
    </row>
    <row r="56" spans="1:14" ht="12.75">
      <c r="A56" s="4" t="s">
        <v>184</v>
      </c>
      <c r="B56" s="8"/>
      <c r="C56" s="22"/>
      <c r="D56" s="11"/>
      <c r="E56" s="22"/>
      <c r="F56" s="11"/>
      <c r="G56" s="22"/>
      <c r="H56" s="11"/>
      <c r="I56" s="22"/>
      <c r="J56" s="11"/>
      <c r="K56" s="22">
        <v>5</v>
      </c>
      <c r="L56" s="15">
        <f t="shared" si="4"/>
        <v>5</v>
      </c>
      <c r="M56" s="29"/>
      <c r="N56" s="16"/>
    </row>
    <row r="57" spans="1:14" ht="12.75">
      <c r="A57" s="4" t="s">
        <v>262</v>
      </c>
      <c r="B57" s="8"/>
      <c r="C57" s="22"/>
      <c r="D57" s="11">
        <v>5</v>
      </c>
      <c r="E57" s="22"/>
      <c r="F57" s="11"/>
      <c r="G57" s="22"/>
      <c r="H57" s="11"/>
      <c r="I57" s="22"/>
      <c r="J57" s="11"/>
      <c r="K57" s="22"/>
      <c r="L57" s="15">
        <f t="shared" si="4"/>
        <v>5</v>
      </c>
      <c r="M57" s="29"/>
      <c r="N57" s="16"/>
    </row>
    <row r="58" spans="1:14" ht="12.75">
      <c r="A58" s="4" t="s">
        <v>219</v>
      </c>
      <c r="B58" s="8"/>
      <c r="C58" s="22"/>
      <c r="D58" s="11">
        <v>5</v>
      </c>
      <c r="E58" s="22"/>
      <c r="F58" s="11"/>
      <c r="G58" s="22"/>
      <c r="H58" s="11"/>
      <c r="I58" s="22"/>
      <c r="J58" s="11"/>
      <c r="K58" s="22"/>
      <c r="L58" s="15">
        <f t="shared" si="4"/>
        <v>5</v>
      </c>
      <c r="M58" s="29"/>
      <c r="N58" s="16"/>
    </row>
    <row r="59" spans="1:14" ht="12.75">
      <c r="A59" s="4" t="s">
        <v>217</v>
      </c>
      <c r="B59" s="8"/>
      <c r="C59" s="22"/>
      <c r="D59" s="11">
        <v>5</v>
      </c>
      <c r="E59" s="22"/>
      <c r="F59" s="11"/>
      <c r="G59" s="22"/>
      <c r="H59" s="11"/>
      <c r="I59" s="22"/>
      <c r="J59" s="11"/>
      <c r="K59" s="22"/>
      <c r="L59" s="15">
        <f t="shared" si="4"/>
        <v>5</v>
      </c>
      <c r="M59" s="29"/>
      <c r="N59" s="16"/>
    </row>
    <row r="60" spans="1:14" ht="12.75">
      <c r="A60" s="4" t="s">
        <v>206</v>
      </c>
      <c r="B60" s="8"/>
      <c r="C60" s="22"/>
      <c r="D60" s="11"/>
      <c r="E60" s="22"/>
      <c r="F60" s="11"/>
      <c r="G60" s="22"/>
      <c r="H60" s="11"/>
      <c r="I60" s="22"/>
      <c r="J60" s="11"/>
      <c r="K60" s="22">
        <v>5</v>
      </c>
      <c r="L60" s="15">
        <f t="shared" si="4"/>
        <v>5</v>
      </c>
      <c r="M60" s="29"/>
      <c r="N60" s="16"/>
    </row>
    <row r="61" spans="1:14" ht="12.75">
      <c r="A61" s="4" t="s">
        <v>151</v>
      </c>
      <c r="B61" s="8">
        <v>5</v>
      </c>
      <c r="C61" s="22"/>
      <c r="D61" s="11"/>
      <c r="E61" s="22"/>
      <c r="F61" s="11"/>
      <c r="G61" s="22"/>
      <c r="H61" s="11"/>
      <c r="I61" s="22"/>
      <c r="J61" s="11"/>
      <c r="K61" s="22"/>
      <c r="L61" s="15">
        <f t="shared" si="4"/>
        <v>5</v>
      </c>
      <c r="M61" s="29"/>
      <c r="N61" s="16"/>
    </row>
    <row r="62" spans="1:14" ht="12.75">
      <c r="A62" s="4" t="s">
        <v>170</v>
      </c>
      <c r="B62" s="8"/>
      <c r="C62" s="22"/>
      <c r="D62" s="11"/>
      <c r="E62" s="22"/>
      <c r="F62" s="11"/>
      <c r="G62" s="22"/>
      <c r="H62" s="11"/>
      <c r="I62" s="22"/>
      <c r="J62" s="11">
        <v>5</v>
      </c>
      <c r="K62" s="22"/>
      <c r="L62" s="15">
        <f t="shared" si="4"/>
        <v>5</v>
      </c>
      <c r="M62" s="29"/>
      <c r="N62" s="16"/>
    </row>
    <row r="63" spans="1:14" ht="12.75">
      <c r="A63" s="4" t="s">
        <v>214</v>
      </c>
      <c r="B63" s="8"/>
      <c r="C63" s="22"/>
      <c r="D63" s="11"/>
      <c r="E63" s="22"/>
      <c r="F63" s="11"/>
      <c r="G63" s="22"/>
      <c r="H63" s="11"/>
      <c r="I63" s="22"/>
      <c r="J63" s="11"/>
      <c r="K63" s="22">
        <v>5</v>
      </c>
      <c r="L63" s="15">
        <f t="shared" si="4"/>
        <v>5</v>
      </c>
      <c r="M63" s="29"/>
      <c r="N63" s="16"/>
    </row>
    <row r="64" spans="1:13" ht="12.75">
      <c r="A64" s="4" t="s">
        <v>157</v>
      </c>
      <c r="B64" s="8"/>
      <c r="C64" s="22"/>
      <c r="D64" s="11"/>
      <c r="E64" s="22"/>
      <c r="F64" s="11"/>
      <c r="G64" s="22"/>
      <c r="H64" s="11"/>
      <c r="I64" s="22">
        <v>5</v>
      </c>
      <c r="J64" s="11"/>
      <c r="K64" s="22"/>
      <c r="L64" s="15">
        <f t="shared" si="4"/>
        <v>5</v>
      </c>
      <c r="M64" s="29"/>
    </row>
    <row r="65" spans="1:15" ht="12.75">
      <c r="A65" s="4" t="s">
        <v>204</v>
      </c>
      <c r="B65" s="8">
        <v>5</v>
      </c>
      <c r="C65" s="22"/>
      <c r="D65" s="11"/>
      <c r="E65" s="22"/>
      <c r="F65" s="11"/>
      <c r="G65" s="22"/>
      <c r="H65" s="11"/>
      <c r="I65" s="22"/>
      <c r="J65" s="11"/>
      <c r="K65" s="22"/>
      <c r="L65" s="15">
        <f t="shared" si="4"/>
        <v>5</v>
      </c>
      <c r="M65" s="29"/>
      <c r="N65" s="14"/>
      <c r="O65" s="14"/>
    </row>
    <row r="66" spans="1:14" ht="12.75">
      <c r="A66" s="4" t="s">
        <v>154</v>
      </c>
      <c r="B66" s="8"/>
      <c r="C66" s="22"/>
      <c r="D66" s="11"/>
      <c r="E66" s="22"/>
      <c r="F66" s="11"/>
      <c r="G66" s="22"/>
      <c r="H66" s="11"/>
      <c r="I66" s="22"/>
      <c r="J66" s="11"/>
      <c r="K66" s="22">
        <v>5</v>
      </c>
      <c r="L66" s="15">
        <f t="shared" si="4"/>
        <v>5</v>
      </c>
      <c r="M66" s="29"/>
      <c r="N66" s="16"/>
    </row>
    <row r="67" spans="1:14" ht="12.75">
      <c r="A67" s="4" t="s">
        <v>153</v>
      </c>
      <c r="B67" s="8"/>
      <c r="C67" s="22">
        <v>5</v>
      </c>
      <c r="D67" s="11"/>
      <c r="E67" s="22"/>
      <c r="F67" s="11"/>
      <c r="G67" s="22"/>
      <c r="H67" s="11"/>
      <c r="I67" s="22"/>
      <c r="J67" s="11"/>
      <c r="K67" s="22"/>
      <c r="L67" s="15">
        <f t="shared" si="4"/>
        <v>5</v>
      </c>
      <c r="M67" s="29"/>
      <c r="N67" s="16"/>
    </row>
    <row r="68" spans="1:14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  <c r="N68" s="16"/>
    </row>
    <row r="69" spans="1:14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  <c r="N69" s="16"/>
    </row>
    <row r="70" spans="1:14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  <c r="N70" s="16"/>
    </row>
    <row r="71" spans="1:14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  <c r="N71" s="16"/>
    </row>
    <row r="72" spans="1:14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  <c r="N72" s="16"/>
    </row>
    <row r="73" spans="1:14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  <c r="N73" s="16"/>
    </row>
    <row r="74" spans="1:14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  <c r="N74" s="16"/>
    </row>
    <row r="75" spans="1:14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/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</cp:lastModifiedBy>
  <dcterms:created xsi:type="dcterms:W3CDTF">2007-12-22T09:47:58Z</dcterms:created>
  <dcterms:modified xsi:type="dcterms:W3CDTF">2008-02-17T07:10:52Z</dcterms:modified>
  <cp:category/>
  <cp:version/>
  <cp:contentType/>
  <cp:contentStatus/>
</cp:coreProperties>
</file>